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 windowWidth="8475" windowHeight="6405" activeTab="1"/>
  </bookViews>
  <sheets>
    <sheet name=" PL4- Bieu 1" sheetId="1" r:id="rId1"/>
    <sheet name="PL4- bieu3" sheetId="2" r:id="rId2"/>
    <sheet name="PL4- bieu 4" sheetId="3" r:id="rId3"/>
    <sheet name="PL4-bieu 5" sheetId="4" r:id="rId4"/>
    <sheet name="PL4- bieu 6" sheetId="5" r:id="rId5"/>
  </sheets>
  <externalReferences>
    <externalReference r:id="rId8"/>
  </externalReferences>
  <definedNames>
    <definedName name="bookmark2" localSheetId="0">' PL4- Bieu 1'!#REF!</definedName>
    <definedName name="_xlnm.Print_Titles" localSheetId="1">'PL4- bieu3'!$A:$E,'PL4- bieu3'!$7:$7</definedName>
    <definedName name="_xlnm.Print_Titles" localSheetId="3">'PL4-bieu 5'!$A:$E,'PL4-bieu 5'!$7:$7</definedName>
  </definedNames>
  <calcPr fullCalcOnLoad="1"/>
</workbook>
</file>

<file path=xl/sharedStrings.xml><?xml version="1.0" encoding="utf-8"?>
<sst xmlns="http://schemas.openxmlformats.org/spreadsheetml/2006/main" count="313" uniqueCount="222">
  <si>
    <t xml:space="preserve">Phó trưởng phòng Tổ chức hành chính Nhà máy đường Vạn Điểm; Quản đốc xưởng sữa, quản đốc xưởng bao bì Nhà máy đường Vạn Điểm; Phó trưởng phòng TC-LĐTL Nhà máy In tiền Quốc gia; Trưởng phòng TC-LĐTL Nhà máy In tiền Quốc gia; </t>
  </si>
  <si>
    <t>Kỹ sư công nghệ in; Cử nhân kế toán</t>
  </si>
  <si>
    <t>Phó trưởng phòng Kế hoạch; Trưởng phòng Kế hoạch và điều độ sản xuất Nhà máy In tiền Quốc gia</t>
  </si>
  <si>
    <t>Kế toán trưởng</t>
  </si>
  <si>
    <t>Cử nhân tài chính công nghiệp</t>
  </si>
  <si>
    <t>Phó phòng Kế toán Nhà máy In tiền Quốc gia; Trưởng phòng kế toán Nhà máy In tiền Quốc gia; Kế toán trưởng Nhà máy In tiền Quốc gia</t>
  </si>
  <si>
    <t>Võ Sỹ Châu</t>
  </si>
  <si>
    <t>Kiểm soát viên chuyên trách</t>
  </si>
  <si>
    <t>Cử nhân kế toán các doanh nghiệp</t>
  </si>
  <si>
    <t xml:space="preserve">Phó trưởng phòng Kiểm toán - Kiểm soát nội bộ Nhà máy In tiền Quốc gia; Trưởng phòng Kiểm toán - Kiểm soát nội bộ Nhà máy In tiền Quốc gia; </t>
  </si>
  <si>
    <t>Cử nhân tín dụng; Thạc sỹ Tài chính -Ngân hàng</t>
  </si>
  <si>
    <t xml:space="preserve"> THÔNG TIN VỀ TÌNH HÌNH QUẢN TRỊ DOANH NGHIỆP</t>
  </si>
  <si>
    <t>Trình độ chuyên môn</t>
  </si>
  <si>
    <t xml:space="preserve">Phó trưởng phòng Tổng hợp, Văn phòng Thống đốc, NHNN; Trưởng phòng Tổng hợp, Văn phòng Thống đốc, NHNN; Phó cục trưởng Cục phát hành và Kho quỹ NHNN; Trưởng ban chuẩn bị Dự án NH09 NHNN; Trưởng ban quản lý Dự án NH09 NHNN; </t>
  </si>
  <si>
    <t>I. HỘI ĐỒNG THÀNH VIÊN</t>
  </si>
  <si>
    <t>II. TỔNG GIÁM ĐỐC</t>
  </si>
  <si>
    <t>III. PHÓ TỔNG GIÁM ĐỐC</t>
  </si>
  <si>
    <t>IV. KẾ TOÁN TRƯỞNG</t>
  </si>
  <si>
    <t>V. KIỂM SOÁT VIÊN</t>
  </si>
  <si>
    <t>Đơn vị tính</t>
  </si>
  <si>
    <t>Kế hoạch</t>
  </si>
  <si>
    <t>Hạng công ty được xếp</t>
  </si>
  <si>
    <t>Tiền lương của người lao động</t>
  </si>
  <si>
    <t>Thực hiện</t>
  </si>
  <si>
    <t>Tổng công ty và tương đương</t>
  </si>
  <si>
    <t xml:space="preserve">Tổng công ty </t>
  </si>
  <si>
    <t>Lao động</t>
  </si>
  <si>
    <t>Mức tiền lương bình quân</t>
  </si>
  <si>
    <t>1.000đ/tháng</t>
  </si>
  <si>
    <t>Quỹ tiền lương</t>
  </si>
  <si>
    <t>Tr. đồng</t>
  </si>
  <si>
    <t>Quỹ tiền thưởng, phúc lợi phân phối trực tiếp cho người lao động</t>
  </si>
  <si>
    <t>Thu nhập bình quân</t>
  </si>
  <si>
    <t>Tiền lương của người quản lý</t>
  </si>
  <si>
    <t>Số người quản lý doanh nghiệp</t>
  </si>
  <si>
    <t>Mức lương cơ bản bình quân</t>
  </si>
  <si>
    <t>Tr. đồng/tháng</t>
  </si>
  <si>
    <t>Quỹ tiền lương, thù lao</t>
  </si>
  <si>
    <t>Quỹ tiền thưởng</t>
  </si>
  <si>
    <t>Các khoản thu nhập khác</t>
  </si>
  <si>
    <t>Mức thu nhập bình quân của viên chức quản lý</t>
  </si>
  <si>
    <t xml:space="preserve"> BÁO CÁO XÁC ĐỊNH QUỸ TIỀN LƯƠNG THỰC HIỆN NĂM 2014</t>
  </si>
  <si>
    <t>Năm 2014</t>
  </si>
  <si>
    <t>Năm 2013</t>
  </si>
  <si>
    <t>Biểu 6- Phụ lục 4</t>
  </si>
  <si>
    <r>
      <t xml:space="preserve">Thu nhập </t>
    </r>
    <r>
      <rPr>
        <b/>
        <sz val="10"/>
        <rFont val="Times New Roman"/>
        <family val="1"/>
      </rPr>
      <t>(tr.đồng/tháng)</t>
    </r>
  </si>
  <si>
    <r>
      <t xml:space="preserve">Tiền thưởng </t>
    </r>
    <r>
      <rPr>
        <b/>
        <sz val="10"/>
        <rFont val="Times New Roman"/>
        <family val="1"/>
      </rPr>
      <t>(tr.đồng/tháng)</t>
    </r>
  </si>
  <si>
    <r>
      <t xml:space="preserve">Thù lao </t>
    </r>
    <r>
      <rPr>
        <b/>
        <sz val="10"/>
        <rFont val="Times New Roman"/>
        <family val="1"/>
      </rPr>
      <t>(tr.đồng/tháng)</t>
    </r>
  </si>
  <si>
    <r>
      <t xml:space="preserve">Tiền lương </t>
    </r>
    <r>
      <rPr>
        <b/>
        <sz val="10"/>
        <rFont val="Times New Roman"/>
        <family val="1"/>
      </rPr>
      <t>(tr.đồng/tháng)</t>
    </r>
  </si>
  <si>
    <t xml:space="preserve">Thành viên HĐTV- Tổng Giám đốc </t>
  </si>
  <si>
    <t>Trần văn Tiến</t>
  </si>
  <si>
    <t xml:space="preserve">Phó quản đốc Xưởng in Nhà in Ngân hàng I; Phó xưởng trưởng xưởng Cơ điện lạnh Nhà máy In tiền Quốc gia; Phó xưởng trường Xưởng in nhà máy In tiền Quốc gia; Xưởng trưởng Xưởng in nhà máy In tiền Quốc gia; Phó giám đốc Nhà máy In tiền Quốc gia. </t>
  </si>
  <si>
    <t>Phó Tổng Giám đốc</t>
  </si>
  <si>
    <t>Cử nhân Kinh tế Lao động</t>
  </si>
  <si>
    <t>STT</t>
  </si>
  <si>
    <t>115/QĐ-TCCB
ngày 06/07/2011</t>
  </si>
  <si>
    <t xml:space="preserve"> 58/QĐ-NMI/2011 ngày 11/07/2013</t>
  </si>
  <si>
    <t xml:space="preserve"> Quy chế mua sắm thiết bị, nguyên vật liệu, công cụ lao động</t>
  </si>
  <si>
    <t>Số, ký hiệu</t>
  </si>
  <si>
    <t>Người ký</t>
  </si>
  <si>
    <t>01/QĐ-NMI/HĐTV ngày 12/7/2014</t>
  </si>
  <si>
    <t>Quyết định ban hành quy chế tổ chức và hoạt động của HĐTV - Nhà máy In tiền Quốc gia</t>
  </si>
  <si>
    <t>Chủ tịch HĐTV Nguyễn Văn Toản</t>
  </si>
  <si>
    <t>04/QĐ-NMI/HĐTV ngày 24/7/2014</t>
  </si>
  <si>
    <t>Quyết định về việc ban hành quy chế phân công, ủy quyền trong nội bộ của Nhà máy In tiền Quốc gia</t>
  </si>
  <si>
    <t>07/QĐ-NMI/HĐTV ngày 27/8/2014</t>
  </si>
  <si>
    <t>Quyết định về việc ban hành quy chế hoạt động của Ban chỉ đạo Phòng chống tham nhũng và tội phạm tại Nhà máy In tiền Quốc gia</t>
  </si>
  <si>
    <t>10/QĐ-NMI/HĐTV ngày 17/9/2014</t>
  </si>
  <si>
    <t>Quyết định ban hành Quy chế quản lý nợ  Nhà máy In tiền Quốc gia</t>
  </si>
  <si>
    <t>13/QĐ-NMI/HĐTV ngày 09/10/2014</t>
  </si>
  <si>
    <t>Quyết định ban hành quy chế thực hiện dân chủ tại Nhà máy In tiền Quốc gia</t>
  </si>
  <si>
    <t>16/QĐ-NMI/HĐTV ngày 14/10/2014</t>
  </si>
  <si>
    <t>Quyết định ban hành Quy chế bổ nhiệm, bổ nhiệm lại, thôi giữ chức vụ, từ chức, miễn nhiệm và việc điều động, luân chuyển đối với viên chức, cán bộ thuộc Nhà máy In tiền Quốc gia</t>
  </si>
  <si>
    <t>17/QĐ-NMI/HĐTV ngày 17/10/2014</t>
  </si>
  <si>
    <t>Quyết định ban hành quy định về công tác quy hoạch cán bộ lãnh đạo, quản lý Nhà máy In tiền Quốc gia</t>
  </si>
  <si>
    <t>19/QĐ-NMI/HĐTV ngày 31/10/2014</t>
  </si>
  <si>
    <t>Quyết định về việc bổ sung Quy chế thực hiện dân chủ tại Nhà máy In tiền Quốc gia</t>
  </si>
  <si>
    <t>20/QĐ-NMI/HĐTV ngày 20/11/2014</t>
  </si>
  <si>
    <t>Quyết định về việc ban hành Quy chế tuyển dụng lao động tại Nhà máy In tiền Quốc gia</t>
  </si>
  <si>
    <t>21/QĐ-NMI/HĐTV ngày 24/11/2014</t>
  </si>
  <si>
    <t>Quyết định ban hành Quy chế quản lý, sử dụng quỹ khen thưởng, quỹ phúc lợi của Nhà máy In tiền Quốc gia</t>
  </si>
  <si>
    <t>23/QĐ-NMI/HĐTV ngày 27/11/2014</t>
  </si>
  <si>
    <t>Quyết định ban hành Quy chế đánh giá cán bộ công nhân viên Nhà máy In tiền Quốc gia</t>
  </si>
  <si>
    <t>24/QĐ-NMI/HĐTV ngày 02/12/2014</t>
  </si>
  <si>
    <t>Quyết định ban hành Quy chế trả lương, thù lao, tiền thưởng đối với viên chức quản lý Nhà máy In tiền Quốc gia</t>
  </si>
  <si>
    <t>25/QĐ-NMI/HĐTV ngày 08/12/2014</t>
  </si>
  <si>
    <t>Quyết định ban hành Quy chế quản lý tài chính của Nhà máy In tiền Quốc gia</t>
  </si>
  <si>
    <t>28/QĐ-NMI/HĐTV ngày 31/12/2014</t>
  </si>
  <si>
    <t>Quyết định về việc ban hành Quy chế hoạt động kiểm soát nội bộ Nhà máy In tiền Quốc gia</t>
  </si>
  <si>
    <t>08/NQLT-HĐTV-ĐU-CĐ ngày 17/10/2014</t>
  </si>
  <si>
    <t xml:space="preserve"> Ban hành hệ thống thang bảng lương và chế độ phụ cấp giữ chức vụ tại NMITQG</t>
  </si>
  <si>
    <t>Quy định nâng bậc lương đối với người lao động</t>
  </si>
  <si>
    <t>Đã thay thế</t>
  </si>
  <si>
    <t xml:space="preserve"> Quy chế quản lý XDCB</t>
  </si>
  <si>
    <t xml:space="preserve"> 2794/QĐ-NHNN ngày 23/11/2010</t>
  </si>
  <si>
    <t>53/QĐ-NMI/2011 ngày 27/06/2011</t>
  </si>
  <si>
    <t>193/QĐ-TCCB
ngày 25/11/2013</t>
  </si>
  <si>
    <t>NGÂN HÀNG NHÀ NƯỚC VIỆT NAM</t>
  </si>
  <si>
    <t>Tên văn bản</t>
  </si>
  <si>
    <t>PTĐ Đặng Thanh Bình</t>
  </si>
  <si>
    <t>CT-GĐ Đinh Quý Bảo</t>
  </si>
  <si>
    <t xml:space="preserve">     NHÀ MÁY IN TIỀN QUỐC GIA</t>
  </si>
  <si>
    <t xml:space="preserve">Đơn vị tính </t>
  </si>
  <si>
    <t>Thực hiện năm 
năm 2014</t>
  </si>
  <si>
    <t>Tổng doanh thu và thu nhập khác</t>
  </si>
  <si>
    <t>(Thông tư số 02/2015/TT-BKHĐT ngày 16/4/2015 của Bộ Kế hoạch và Đầu tư)</t>
  </si>
  <si>
    <t>Chỉ tiêu</t>
  </si>
  <si>
    <t>Tỷ đồng</t>
  </si>
  <si>
    <t>Lợi nhuận trước thuế</t>
  </si>
  <si>
    <t>Nộp ngân sách</t>
  </si>
  <si>
    <t>Người</t>
  </si>
  <si>
    <t>Ghi chú</t>
  </si>
  <si>
    <t>Thống đốc Ngân hàng Nhà nước Việt Nam quyết định sửa đổi, bổ sung một số điều của Điều lệ tổ chức và hoạt động của NMITQG sửa đổi Điều lệ ban hành kèm theo Quyết định số 1251/QĐ-NHNN ngày 27/06/2014.</t>
  </si>
  <si>
    <t>Thống đốc Ngân hàng Nhà nước Việt Nam quyết định sửa đổi, bổ sung một số điều của Điều lệ tổ chức và hoạt động của NMITQG sửa đổi Điều lệ ban hành kèm theo Quyết định số 2794/QĐ-NHNN ngày 23/11/2010.</t>
  </si>
  <si>
    <t xml:space="preserve">1251/QĐ-NHNN 
Ngày 27/06/2014 </t>
  </si>
  <si>
    <t xml:space="preserve">2809/QĐ-NHNN 
 Ngày 31/12/2014 </t>
  </si>
  <si>
    <t>PTĐ Đào Minh Tú</t>
  </si>
  <si>
    <t>I</t>
  </si>
  <si>
    <t>ĐIỀU LỆ NHÀ MÁY IN TIỀN QUỐC GIA</t>
  </si>
  <si>
    <t>II</t>
  </si>
  <si>
    <t>QUY CHẾ NỘI BỘ</t>
  </si>
  <si>
    <t>1.1</t>
  </si>
  <si>
    <t>1.2</t>
  </si>
  <si>
    <t>1.3</t>
  </si>
  <si>
    <t>Sửa đổi, bổ sung</t>
  </si>
  <si>
    <t>107/QĐ-TCCB 
ngày 22/06/2011</t>
  </si>
  <si>
    <t>2.1</t>
  </si>
  <si>
    <t>2.2</t>
  </si>
  <si>
    <t>2.3</t>
  </si>
  <si>
    <t>2.4</t>
  </si>
  <si>
    <t>2.5</t>
  </si>
  <si>
    <t>2.6</t>
  </si>
  <si>
    <t>2.7</t>
  </si>
  <si>
    <t>2.8</t>
  </si>
  <si>
    <t>2.9</t>
  </si>
  <si>
    <t>2.10</t>
  </si>
  <si>
    <t>2.11</t>
  </si>
  <si>
    <t>2.12</t>
  </si>
  <si>
    <t>2.13</t>
  </si>
  <si>
    <t>2.14</t>
  </si>
  <si>
    <t>2.15</t>
  </si>
  <si>
    <t>2.16</t>
  </si>
  <si>
    <t>2.17</t>
  </si>
  <si>
    <t>2.18</t>
  </si>
  <si>
    <t>2.19</t>
  </si>
  <si>
    <t>2.20</t>
  </si>
  <si>
    <t>2.21</t>
  </si>
  <si>
    <t>2.22</t>
  </si>
  <si>
    <t>2.23</t>
  </si>
  <si>
    <t>2.24</t>
  </si>
  <si>
    <t>2.25</t>
  </si>
  <si>
    <t>2.26</t>
  </si>
  <si>
    <t>Kế hoạch năm 
năm 2014</t>
  </si>
  <si>
    <t>2.27</t>
  </si>
  <si>
    <t>CÁC CHỈ TIÊU THỰC HIỆN KẾ HOẠCH 2014</t>
  </si>
  <si>
    <t>III</t>
  </si>
  <si>
    <t>Biểu 1- Phụ lục 4</t>
  </si>
  <si>
    <t>Biểu 3- Phụ lục 4</t>
  </si>
  <si>
    <t xml:space="preserve"> 59/QĐ-NMI/2011 ngày 11/07/2013</t>
  </si>
  <si>
    <t xml:space="preserve"> Quy chế về sửa chữa, cải tạo nâng cấp TSCĐ, công cụ dụng cụ - Nhà máy In tiền Quốc gia</t>
  </si>
  <si>
    <t>44/QĐ-NMI/2013 ngày 04/06/2013</t>
  </si>
  <si>
    <t>147/QĐ-NMI
 ngày 27/12/2014</t>
  </si>
  <si>
    <t>146/QĐ-NMI
 ngày 27/12/2014</t>
  </si>
  <si>
    <t xml:space="preserve">Quyết định về việc ban hành các quy định Nhà máy về Công tác bảo vệ, quản lý và sử dụng thẻ điện tử tại Nhà máy, xử lý trách nhiệm và xử lý sai phạm trong quá trình sản xuất. </t>
  </si>
  <si>
    <t>Tổng giám đốc
Trần Văn Tiến</t>
  </si>
  <si>
    <t xml:space="preserve">Quyết định ban hành nội quy, quy định PCCC tại Nhà máy </t>
  </si>
  <si>
    <t>DANH MỤC ĐIỀU LỆ, QUY CHẾ NỘI BỘ NHÀ MÁY</t>
  </si>
  <si>
    <t>Biểu 4- Phụ lục 4</t>
  </si>
  <si>
    <t>Họ tên</t>
  </si>
  <si>
    <t>Chức danh</t>
  </si>
  <si>
    <t>Chuyên trách/không chuyên trách</t>
  </si>
  <si>
    <t>Hệ số mức lương</t>
  </si>
  <si>
    <t>Nguyễn Văn Toản</t>
  </si>
  <si>
    <t>Chủ tịch HĐTV</t>
  </si>
  <si>
    <t>Chuyên trách</t>
  </si>
  <si>
    <t>Đinh Quý Bảo</t>
  </si>
  <si>
    <t>Thành viên HĐTV</t>
  </si>
  <si>
    <t>Chu Mạnh Thắng</t>
  </si>
  <si>
    <t>Bùi Thị Hoài</t>
  </si>
  <si>
    <t>Trần Văn Tiến</t>
  </si>
  <si>
    <t>Tổng giám đốc</t>
  </si>
  <si>
    <t>Hoàng Trọng Kha</t>
  </si>
  <si>
    <t>Phó Tổng giám đốc</t>
  </si>
  <si>
    <t>Nguyễn Văn Long</t>
  </si>
  <si>
    <t>Trần Huyền Cương</t>
  </si>
  <si>
    <t>Võ Sĩ Châu</t>
  </si>
  <si>
    <t>KSV chuyên trách</t>
  </si>
  <si>
    <t>Phùng Thị Thái</t>
  </si>
  <si>
    <t>Nguyễn Văn Tuất</t>
  </si>
  <si>
    <t>Nguyễn Mai Ngọc</t>
  </si>
  <si>
    <t>Kế Toán Trưởng</t>
  </si>
  <si>
    <t>Nguyễn Thị Hoàng Hà</t>
  </si>
  <si>
    <t>KSV không chuyên trách</t>
  </si>
  <si>
    <t>Nguyễn Thị Hằng</t>
  </si>
  <si>
    <t>CÔNG BỐ TIỀN LƯƠNG, TIỀN THƯỞNG, THU NHẬP</t>
  </si>
  <si>
    <t>CỦA VIÊN CHỨC QUẢN LÝ NHÀ MÁY NĂM 2014</t>
  </si>
  <si>
    <t>Biểu 5- Phụ lục 4</t>
  </si>
  <si>
    <t>Họ và tên</t>
  </si>
  <si>
    <t>Kinh nghiệp nghề nghiệp - Các vị trí quản lý đã nắm giữ</t>
  </si>
  <si>
    <t>Chủ tịch Hội đồng Thành viên</t>
  </si>
  <si>
    <t>Thạc sỹ kinh tế</t>
  </si>
  <si>
    <t>Thành viên Hội đồng Thành viên</t>
  </si>
  <si>
    <t>Cử nhân kế toán</t>
  </si>
  <si>
    <t>148A/QĐ-NMI 
ngày 27/03/2015</t>
  </si>
  <si>
    <t>Quyết định ban hành Nội quy lao động tại Nhà máy In tiền Quốc gia.</t>
  </si>
  <si>
    <t>Quyết định về việc ban hành Quy chế quản lý hàng tồn kho của Nhà máy In tiền Quốc gia</t>
  </si>
  <si>
    <t>Nghị quyết liên tịch về phối hợp công tác giữa HĐTV, Ban Chấp hành Đảng bộ và Ban Chấp hành Công đoàn Nhà máy</t>
  </si>
  <si>
    <t>237/QĐ-NMI/HĐTV
ngày 06/06/2015</t>
  </si>
  <si>
    <t>132/QĐ-NMI
 ngày 08/12/2014</t>
  </si>
  <si>
    <t>Kiểm soát viên không chuyên trách</t>
  </si>
  <si>
    <t>Phó trưởng phòng- phòng Xây dựng chương trình và thẩm định báo cáo kiểm toán, Vụ Kiểm toán nội bộ, Ngân hàng Nhà nước</t>
  </si>
  <si>
    <t>Phó xưởng trưởng xưởng Cơ điện lạnh Nhà máy In tiền Quốc gia.</t>
  </si>
  <si>
    <t>Kỹ sư cơ khí, chế tạo máy; Kỹ sư công nghệ in; Thạc sỹ quản trị kinh doanh</t>
  </si>
  <si>
    <t>Kỹ sư chế tạo máy; Thạc sỹ máy và thiết bị</t>
  </si>
  <si>
    <t>Phó trưởng phòng- phòng kiểm soát và đối chiếu chuyển tiền, Vụ Tài chính- Kế toán, Ngân hàng Nhà nước</t>
  </si>
  <si>
    <t>Phó phòng Hành chính Ngân hàng TháI Bình. Phó phòng Tổ chức Hành chinh Ngân hàng TháI Bình; Trưởng phòng Kiểm toán- Kiểm soát nội bộ Nhà máy In tiền Quốc gia; Phó giám đốc - Đảng ủy viên - Chủ tịch Công đoàn Nhà máy In tiền Quốc gia</t>
  </si>
  <si>
    <t>Phê duyệt điều lệ tổ chức và hoạt động của NMITQG.</t>
  </si>
  <si>
    <t>Quy định chức năng nhiệm vụ và tổ chức của các phòng, xưởng.</t>
  </si>
  <si>
    <r>
      <t>Ghi chú</t>
    </r>
    <r>
      <rPr>
        <i/>
        <sz val="12"/>
        <rFont val="Times New Roman"/>
        <family val="1"/>
      </rPr>
      <t xml:space="preserve">: </t>
    </r>
  </si>
  <si>
    <t xml:space="preserve">      - Doanh thu của Nhà máy tính bằng tổng Chi phí sản xuất thực tế và Lợi nhuận định mức. Do trong quá trình sản xuất Nhà máy Chi phí thực tế thấp hơn so với mức dự kiến đầu năm và Lợi nhuận định mức được Bộ Tài chính duyệt thấp hơn nên Doanh thu thực hiện năm 2014 thấp hơn Doanh thu kế hoạch. Chỉ tiêu doanh thu giảm so với kế hoạch nhưng là diễn biến tích cực, vì Nhà máy vẫn đảm bảo hoàn thành sản lượng theo kế hoạch được giao.</t>
  </si>
  <si>
    <r>
      <t xml:space="preserve">      - Chỉ tiêu lợi nhuận trước thuế thực hiện năm 2014 thấp hơn Lợi nhuận kế hoạch do:
        Kế hoạch tài chính năm 2014 dự tính Lợi nhuận định mức trước thuế của Nhà máy bao gồm: Thuế Thu nhập doanh nghiệp; Quỹ khen thưởng, Phúc lợi  bằng 3 tháng lương kế hoạch thực hiện của người lao động; Quỹ Khen thưởng Viên chức quản lý tính bằng 1,5tháng lương kế hoạch thực hiện của Viên chức quản lý; Quỹ Đầu tư phát triển tính bằng 30</t>
    </r>
    <r>
      <rPr>
        <sz val="13"/>
        <rFont val="Arial"/>
        <family val="2"/>
      </rPr>
      <t>%</t>
    </r>
    <r>
      <rPr>
        <sz val="13"/>
        <rFont val="Times New Roman"/>
        <family val="1"/>
      </rPr>
      <t xml:space="preserve"> Lợi nhuận sau thuế. Nhưng do cơ chế của Nhà nước, Nhà máy không được trích lập Quỹ Đầu tư phát triển nên  Bộ Tài chính phê duyệt Lợi nhuận trước thuế của Nhà máy không có quỹ này. </t>
    </r>
  </si>
  <si>
    <t>Không chuyên trách</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</si>
</sst>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Yes&quot;;&quot;Yes&quot;;&quot;No&quot;"/>
    <numFmt numFmtId="173" formatCode="&quot;True&quot;;&quot;True&quot;;&quot;False&quot;"/>
    <numFmt numFmtId="174" formatCode="&quot;On&quot;;&quot;On&quot;;&quot;Off&quot;"/>
    <numFmt numFmtId="175" formatCode="[$€-2]\ #,##0.00_);[Red]\([$€-2]\ #,##0.00\)"/>
    <numFmt numFmtId="176" formatCode="_(* #,##0_);_(* \(#,##0\);_(* &quot;-&quot;??_);_(@_)"/>
    <numFmt numFmtId="177" formatCode="_(* #,##0.000_);_(* \(#,##0.000\);_(* &quot;-&quot;??_);_(@_)"/>
    <numFmt numFmtId="178" formatCode="_(* #,##0.0_);_(* \(#,##0.0\);_(* &quot;-&quot;??_);_(@_)"/>
    <numFmt numFmtId="179" formatCode="_-* #,##0.000\ _₫_-;\-* #,##0.000\ _₫_-;_-* &quot;-&quot;???\ _₫_-;_-@_-"/>
    <numFmt numFmtId="180" formatCode="0,000.00"/>
    <numFmt numFmtId="181" formatCode="0,000.000"/>
    <numFmt numFmtId="182" formatCode="#,##0;[Red]#,##0"/>
  </numFmts>
  <fonts count="46">
    <font>
      <sz val="10"/>
      <name val="Arial"/>
      <family val="0"/>
    </font>
    <font>
      <sz val="8"/>
      <name val="Arial"/>
      <family val="0"/>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name val="Times New Roman"/>
      <family val="1"/>
    </font>
    <font>
      <b/>
      <sz val="12"/>
      <name val="Times New Roman"/>
      <family val="1"/>
    </font>
    <font>
      <sz val="12"/>
      <name val="Times New Roman"/>
      <family val="1"/>
    </font>
    <font>
      <sz val="13"/>
      <name val="Times New Roman"/>
      <family val="1"/>
    </font>
    <font>
      <b/>
      <sz val="13"/>
      <name val="Times New Roman"/>
      <family val="1"/>
    </font>
    <font>
      <i/>
      <sz val="13"/>
      <name val="Times New Roman"/>
      <family val="1"/>
    </font>
    <font>
      <sz val="12"/>
      <name val="Arial"/>
      <family val="2"/>
    </font>
    <font>
      <sz val="10"/>
      <name val="Times New Roman"/>
      <family val="1"/>
    </font>
    <font>
      <b/>
      <sz val="11"/>
      <name val="Times New Roman"/>
      <family val="1"/>
    </font>
    <font>
      <b/>
      <sz val="13"/>
      <name val=".VnTime"/>
      <family val="2"/>
    </font>
    <font>
      <b/>
      <sz val="11"/>
      <name val=".VnTime"/>
      <family val="2"/>
    </font>
    <font>
      <b/>
      <sz val="10"/>
      <name val=".VnTime"/>
      <family val="2"/>
    </font>
    <font>
      <sz val="13"/>
      <name val=".VnTime"/>
      <family val="2"/>
    </font>
    <font>
      <sz val="10"/>
      <name val=".VnTime"/>
      <family val="2"/>
    </font>
    <font>
      <sz val="12"/>
      <name val=".VnTime"/>
      <family val="2"/>
    </font>
    <font>
      <i/>
      <sz val="11"/>
      <name val="Times New Roman"/>
      <family val="1"/>
    </font>
    <font>
      <b/>
      <sz val="12"/>
      <name val=".VnTime"/>
      <family val="2"/>
    </font>
    <font>
      <b/>
      <sz val="14"/>
      <name val=".VnTimeH"/>
      <family val="2"/>
    </font>
    <font>
      <sz val="14"/>
      <name val="Times New Roman"/>
      <family val="1"/>
    </font>
    <font>
      <b/>
      <sz val="10"/>
      <name val="Times New Roman"/>
      <family val="1"/>
    </font>
    <font>
      <i/>
      <u val="single"/>
      <sz val="12"/>
      <name val="Times New Roman"/>
      <family val="1"/>
    </font>
    <font>
      <sz val="14"/>
      <name val=".VnTime"/>
      <family val="2"/>
    </font>
    <font>
      <i/>
      <sz val="12"/>
      <name val="Times New Roman"/>
      <family val="1"/>
    </font>
    <font>
      <sz val="13"/>
      <name val="Arial"/>
      <family val="2"/>
    </font>
    <font>
      <sz val="11.5"/>
      <name val="Times New Roman"/>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style="hair"/>
    </border>
    <border>
      <left style="thin"/>
      <right style="thin"/>
      <top style="thin"/>
      <bottom>
        <color indexed="63"/>
      </bottom>
    </border>
    <border>
      <left style="thin"/>
      <right style="thin"/>
      <top style="hair"/>
      <bottom style="hair"/>
    </border>
    <border>
      <left style="thin"/>
      <right style="thin"/>
      <top style="hair"/>
      <bottom style="thin"/>
    </border>
    <border>
      <left style="thin"/>
      <right style="thin"/>
      <top>
        <color indexed="63"/>
      </top>
      <bottom style="hair"/>
    </border>
    <border>
      <left style="thin"/>
      <right style="thin"/>
      <top style="hair"/>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3" borderId="0" applyNumberFormat="0" applyBorder="0" applyAlignment="0" applyProtection="0"/>
    <xf numFmtId="0" fontId="7" fillId="20"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1" fontId="42"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 fillId="21" borderId="2" applyNumberFormat="0" applyAlignment="0" applyProtection="0"/>
    <xf numFmtId="0" fontId="9" fillId="0" borderId="0" applyNumberFormat="0" applyFill="0" applyBorder="0" applyAlignment="0" applyProtection="0"/>
    <xf numFmtId="0" fontId="3" fillId="0" borderId="0" applyNumberFormat="0" applyFill="0" applyBorder="0" applyAlignment="0" applyProtection="0"/>
    <xf numFmtId="0" fontId="10" fillId="4" borderId="0" applyNumberFormat="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2" fillId="0" borderId="0" applyNumberFormat="0" applyFill="0" applyBorder="0" applyAlignment="0" applyProtection="0"/>
    <xf numFmtId="0" fontId="14" fillId="7" borderId="1" applyNumberFormat="0" applyAlignment="0" applyProtection="0"/>
    <xf numFmtId="0" fontId="15" fillId="0" borderId="6" applyNumberFormat="0" applyFill="0" applyAlignment="0" applyProtection="0"/>
    <xf numFmtId="0" fontId="16" fillId="22" borderId="0" applyNumberFormat="0" applyBorder="0" applyAlignment="0" applyProtection="0"/>
    <xf numFmtId="0" fontId="0" fillId="23" borderId="7" applyNumberFormat="0" applyFont="0" applyAlignment="0" applyProtection="0"/>
    <xf numFmtId="0" fontId="17" fillId="20" borderId="8" applyNumberFormat="0" applyAlignment="0" applyProtection="0"/>
    <xf numFmtId="9" fontId="0" fillId="0" borderId="0" applyFont="0" applyFill="0" applyBorder="0" applyAlignment="0" applyProtection="0"/>
    <xf numFmtId="0" fontId="18" fillId="0" borderId="0" applyNumberFormat="0" applyFill="0" applyBorder="0" applyAlignment="0" applyProtection="0"/>
    <xf numFmtId="0" fontId="19" fillId="0" borderId="9" applyNumberFormat="0" applyFill="0" applyAlignment="0" applyProtection="0"/>
    <xf numFmtId="0" fontId="20" fillId="0" borderId="0" applyNumberFormat="0" applyFill="0" applyBorder="0" applyAlignment="0" applyProtection="0"/>
  </cellStyleXfs>
  <cellXfs count="137">
    <xf numFmtId="0" fontId="0" fillId="0" borderId="0" xfId="0" applyAlignment="1">
      <alignment/>
    </xf>
    <xf numFmtId="0" fontId="23" fillId="0" borderId="0" xfId="0" applyFont="1" applyAlignment="1">
      <alignment/>
    </xf>
    <xf numFmtId="176" fontId="22" fillId="0" borderId="0" xfId="41" applyNumberFormat="1" applyFont="1" applyAlignment="1">
      <alignment/>
    </xf>
    <xf numFmtId="176" fontId="23" fillId="0" borderId="0" xfId="41" applyNumberFormat="1" applyFont="1" applyAlignment="1">
      <alignment/>
    </xf>
    <xf numFmtId="0" fontId="22" fillId="0" borderId="0" xfId="0" applyFont="1" applyAlignment="1">
      <alignment/>
    </xf>
    <xf numFmtId="0" fontId="22" fillId="0" borderId="10" xfId="0" applyFont="1" applyBorder="1" applyAlignment="1">
      <alignment horizontal="center" vertical="center"/>
    </xf>
    <xf numFmtId="176" fontId="26" fillId="0" borderId="0" xfId="41" applyNumberFormat="1" applyFont="1" applyAlignment="1">
      <alignment/>
    </xf>
    <xf numFmtId="0" fontId="25" fillId="0" borderId="0" xfId="0" applyFont="1" applyAlignment="1">
      <alignment/>
    </xf>
    <xf numFmtId="37" fontId="24" fillId="0" borderId="0" xfId="0" applyNumberFormat="1" applyFont="1" applyAlignment="1">
      <alignment/>
    </xf>
    <xf numFmtId="0" fontId="24" fillId="0" borderId="0" xfId="0" applyFont="1" applyAlignment="1">
      <alignment/>
    </xf>
    <xf numFmtId="176" fontId="24" fillId="0" borderId="0" xfId="41" applyNumberFormat="1" applyFont="1" applyAlignment="1">
      <alignment/>
    </xf>
    <xf numFmtId="177" fontId="23" fillId="0" borderId="0" xfId="41" applyNumberFormat="1" applyFont="1" applyAlignment="1">
      <alignment/>
    </xf>
    <xf numFmtId="177" fontId="22" fillId="0" borderId="10" xfId="41" applyNumberFormat="1" applyFont="1" applyBorder="1" applyAlignment="1">
      <alignment horizontal="center" vertical="center" wrapText="1"/>
    </xf>
    <xf numFmtId="177" fontId="24" fillId="0" borderId="0" xfId="41" applyNumberFormat="1" applyFont="1" applyAlignment="1">
      <alignment/>
    </xf>
    <xf numFmtId="177" fontId="25" fillId="0" borderId="0" xfId="41" applyNumberFormat="1" applyFont="1" applyAlignment="1">
      <alignment/>
    </xf>
    <xf numFmtId="0" fontId="24" fillId="0" borderId="10" xfId="0" applyFont="1" applyBorder="1" applyAlignment="1">
      <alignment horizontal="left"/>
    </xf>
    <xf numFmtId="0" fontId="24" fillId="0" borderId="10" xfId="0" applyFont="1" applyBorder="1" applyAlignment="1">
      <alignment horizontal="center"/>
    </xf>
    <xf numFmtId="176" fontId="24" fillId="0" borderId="10" xfId="41" applyNumberFormat="1" applyFont="1" applyBorder="1" applyAlignment="1">
      <alignment horizontal="center"/>
    </xf>
    <xf numFmtId="0" fontId="23" fillId="0" borderId="10" xfId="0" applyFont="1" applyBorder="1" applyAlignment="1">
      <alignment horizontal="center" wrapText="1"/>
    </xf>
    <xf numFmtId="0" fontId="23" fillId="0" borderId="10" xfId="0" applyFont="1" applyBorder="1" applyAlignment="1">
      <alignment wrapText="1"/>
    </xf>
    <xf numFmtId="14" fontId="23" fillId="0" borderId="10" xfId="0" applyNumberFormat="1" applyFont="1" applyBorder="1" applyAlignment="1">
      <alignment horizontal="center" wrapText="1"/>
    </xf>
    <xf numFmtId="0" fontId="22" fillId="0" borderId="10" xfId="0" applyFont="1" applyBorder="1" applyAlignment="1">
      <alignment horizontal="center" vertical="center" wrapText="1"/>
    </xf>
    <xf numFmtId="0" fontId="22" fillId="0" borderId="10" xfId="0" applyNumberFormat="1" applyFont="1" applyBorder="1" applyAlignment="1">
      <alignment horizontal="center" vertical="center" wrapText="1"/>
    </xf>
    <xf numFmtId="176" fontId="22" fillId="0" borderId="10" xfId="0" applyNumberFormat="1" applyFont="1" applyBorder="1" applyAlignment="1">
      <alignment horizontal="center" vertical="center" wrapText="1"/>
    </xf>
    <xf numFmtId="0" fontId="23" fillId="0" borderId="11" xfId="0" applyNumberFormat="1" applyFont="1" applyBorder="1" applyAlignment="1">
      <alignment horizontal="center" vertical="top" wrapText="1"/>
    </xf>
    <xf numFmtId="0" fontId="23" fillId="0" borderId="0" xfId="0" applyFont="1" applyAlignment="1">
      <alignment horizontal="center"/>
    </xf>
    <xf numFmtId="176" fontId="23" fillId="0" borderId="0" xfId="41" applyNumberFormat="1" applyFont="1" applyAlignment="1">
      <alignment horizontal="center" wrapText="1"/>
    </xf>
    <xf numFmtId="0" fontId="22" fillId="0" borderId="12" xfId="0" applyNumberFormat="1" applyFont="1" applyBorder="1" applyAlignment="1">
      <alignment horizontal="center" vertical="center" wrapText="1"/>
    </xf>
    <xf numFmtId="0" fontId="23" fillId="0" borderId="10" xfId="0" applyNumberFormat="1" applyFont="1" applyBorder="1" applyAlignment="1">
      <alignment horizontal="center" vertical="center" wrapText="1"/>
    </xf>
    <xf numFmtId="0" fontId="23" fillId="0" borderId="12" xfId="0" applyNumberFormat="1" applyFont="1" applyBorder="1" applyAlignment="1">
      <alignment horizontal="center" vertical="center" wrapText="1"/>
    </xf>
    <xf numFmtId="176" fontId="22" fillId="0" borderId="0" xfId="41" applyNumberFormat="1" applyFont="1" applyAlignment="1">
      <alignment horizontal="center"/>
    </xf>
    <xf numFmtId="0" fontId="22" fillId="0" borderId="0" xfId="0" applyFont="1" applyAlignment="1">
      <alignment horizontal="center"/>
    </xf>
    <xf numFmtId="0" fontId="0" fillId="0" borderId="0" xfId="0" applyFont="1" applyAlignment="1">
      <alignment/>
    </xf>
    <xf numFmtId="0" fontId="27" fillId="0" borderId="0" xfId="0" applyFont="1" applyAlignment="1">
      <alignment/>
    </xf>
    <xf numFmtId="0" fontId="0" fillId="0" borderId="0" xfId="0" applyFont="1" applyAlignment="1">
      <alignment/>
    </xf>
    <xf numFmtId="0" fontId="0" fillId="0" borderId="0" xfId="0" applyFont="1" applyAlignment="1">
      <alignment horizontal="center"/>
    </xf>
    <xf numFmtId="0" fontId="23" fillId="0" borderId="10" xfId="0" applyNumberFormat="1" applyFont="1" applyBorder="1" applyAlignment="1">
      <alignment horizontal="center" vertical="top" wrapText="1"/>
    </xf>
    <xf numFmtId="0" fontId="28" fillId="0" borderId="0" xfId="0" applyFont="1" applyFill="1" applyAlignment="1">
      <alignment/>
    </xf>
    <xf numFmtId="0" fontId="32" fillId="0" borderId="0" xfId="0" applyFont="1" applyFill="1" applyAlignment="1">
      <alignment/>
    </xf>
    <xf numFmtId="176" fontId="23" fillId="0" borderId="0" xfId="41" applyNumberFormat="1" applyFont="1" applyAlignment="1">
      <alignment wrapText="1"/>
    </xf>
    <xf numFmtId="0" fontId="33" fillId="0" borderId="13" xfId="0" applyFont="1" applyFill="1" applyBorder="1" applyAlignment="1">
      <alignment horizontal="right" vertical="center" wrapText="1"/>
    </xf>
    <xf numFmtId="0" fontId="33" fillId="0" borderId="13" xfId="0" applyFont="1" applyFill="1" applyBorder="1" applyAlignment="1">
      <alignment horizontal="center" vertical="center" wrapText="1"/>
    </xf>
    <xf numFmtId="2" fontId="33" fillId="0" borderId="13" xfId="0" applyNumberFormat="1" applyFont="1" applyFill="1" applyBorder="1" applyAlignment="1">
      <alignment horizontal="right" vertical="center" wrapText="1"/>
    </xf>
    <xf numFmtId="0" fontId="34" fillId="0" borderId="13" xfId="0" applyFont="1" applyFill="1" applyBorder="1" applyAlignment="1">
      <alignment/>
    </xf>
    <xf numFmtId="0" fontId="34" fillId="0" borderId="0" xfId="0" applyFont="1" applyFill="1" applyAlignment="1">
      <alignment/>
    </xf>
    <xf numFmtId="0" fontId="32" fillId="0" borderId="13" xfId="0" applyFont="1" applyFill="1" applyBorder="1" applyAlignment="1">
      <alignment/>
    </xf>
    <xf numFmtId="180" fontId="35" fillId="0" borderId="13" xfId="0" applyNumberFormat="1" applyFont="1" applyFill="1" applyBorder="1" applyAlignment="1">
      <alignment vertical="center" wrapText="1"/>
    </xf>
    <xf numFmtId="2" fontId="23" fillId="0" borderId="14" xfId="0" applyNumberFormat="1" applyFont="1" applyFill="1" applyBorder="1" applyAlignment="1">
      <alignment vertical="center" wrapText="1"/>
    </xf>
    <xf numFmtId="2" fontId="33" fillId="0" borderId="14" xfId="0" applyNumberFormat="1" applyFont="1" applyFill="1" applyBorder="1" applyAlignment="1">
      <alignment horizontal="right" vertical="center" wrapText="1"/>
    </xf>
    <xf numFmtId="0" fontId="28" fillId="0" borderId="0" xfId="0" applyFont="1" applyFill="1" applyBorder="1" applyAlignment="1">
      <alignment/>
    </xf>
    <xf numFmtId="0" fontId="36" fillId="0" borderId="0" xfId="0" applyFont="1" applyFill="1" applyBorder="1" applyAlignment="1">
      <alignment/>
    </xf>
    <xf numFmtId="0" fontId="37" fillId="0" borderId="0" xfId="0" applyFont="1" applyFill="1" applyAlignment="1">
      <alignment horizontal="center"/>
    </xf>
    <xf numFmtId="0" fontId="37" fillId="0" borderId="13" xfId="0" applyFont="1" applyFill="1" applyBorder="1" applyAlignment="1">
      <alignment vertical="center" wrapText="1"/>
    </xf>
    <xf numFmtId="0" fontId="35" fillId="0" borderId="13" xfId="0" applyFont="1" applyFill="1" applyBorder="1" applyAlignment="1">
      <alignment horizontal="center" vertical="center" wrapText="1"/>
    </xf>
    <xf numFmtId="0" fontId="35" fillId="0" borderId="0" xfId="0" applyFont="1" applyFill="1" applyAlignment="1">
      <alignment/>
    </xf>
    <xf numFmtId="0" fontId="23" fillId="0" borderId="13" xfId="0" applyNumberFormat="1" applyFont="1" applyFill="1" applyBorder="1" applyAlignment="1">
      <alignment vertical="center" wrapText="1"/>
    </xf>
    <xf numFmtId="0" fontId="31" fillId="0" borderId="0" xfId="0" applyFont="1" applyFill="1" applyAlignment="1">
      <alignment/>
    </xf>
    <xf numFmtId="0" fontId="30" fillId="0" borderId="0" xfId="0" applyFont="1" applyFill="1" applyAlignment="1">
      <alignment horizontal="center"/>
    </xf>
    <xf numFmtId="0" fontId="35" fillId="0" borderId="14" xfId="0" applyFont="1" applyFill="1" applyBorder="1" applyAlignment="1">
      <alignment horizontal="center" vertical="center" wrapText="1"/>
    </xf>
    <xf numFmtId="0" fontId="23" fillId="0" borderId="10" xfId="0" applyFont="1" applyBorder="1" applyAlignment="1">
      <alignment horizontal="right" wrapText="1"/>
    </xf>
    <xf numFmtId="0" fontId="23" fillId="0" borderId="10" xfId="0" applyFont="1" applyBorder="1" applyAlignment="1">
      <alignment horizontal="right" vertical="center" wrapText="1"/>
    </xf>
    <xf numFmtId="0" fontId="39" fillId="0" borderId="0" xfId="0" applyFont="1" applyFill="1" applyAlignment="1">
      <alignment/>
    </xf>
    <xf numFmtId="0" fontId="33" fillId="0" borderId="15" xfId="0" applyFont="1" applyFill="1" applyBorder="1" applyAlignment="1">
      <alignment horizontal="right" vertical="center" wrapText="1"/>
    </xf>
    <xf numFmtId="0" fontId="33" fillId="0" borderId="15" xfId="0" applyFont="1" applyFill="1" applyBorder="1" applyAlignment="1">
      <alignment horizontal="center" vertical="center" wrapText="1"/>
    </xf>
    <xf numFmtId="2" fontId="33" fillId="0" borderId="15" xfId="0" applyNumberFormat="1" applyFont="1" applyFill="1" applyBorder="1" applyAlignment="1">
      <alignment horizontal="right" vertical="center" wrapText="1"/>
    </xf>
    <xf numFmtId="0" fontId="34" fillId="0" borderId="15" xfId="0" applyFont="1" applyFill="1" applyBorder="1" applyAlignment="1">
      <alignment/>
    </xf>
    <xf numFmtId="0" fontId="24" fillId="0" borderId="14" xfId="0" applyFont="1" applyFill="1" applyBorder="1" applyAlignment="1">
      <alignment horizontal="center" vertical="center" wrapText="1"/>
    </xf>
    <xf numFmtId="0" fontId="28" fillId="0" borderId="0" xfId="0" applyFont="1" applyFill="1" applyBorder="1" applyAlignment="1">
      <alignment horizontal="center"/>
    </xf>
    <xf numFmtId="0" fontId="28" fillId="0" borderId="0" xfId="0" applyFont="1" applyFill="1" applyAlignment="1">
      <alignment horizontal="center"/>
    </xf>
    <xf numFmtId="0" fontId="24" fillId="0" borderId="15" xfId="0" applyNumberFormat="1" applyFont="1" applyFill="1" applyBorder="1" applyAlignment="1">
      <alignment horizontal="left" vertical="center" wrapText="1"/>
    </xf>
    <xf numFmtId="0" fontId="24" fillId="0" borderId="15" xfId="0" applyNumberFormat="1" applyFont="1" applyFill="1" applyBorder="1" applyAlignment="1">
      <alignment horizontal="center" vertical="center" wrapText="1"/>
    </xf>
    <xf numFmtId="0" fontId="24" fillId="0" borderId="13" xfId="0" applyNumberFormat="1" applyFont="1" applyFill="1" applyBorder="1" applyAlignment="1">
      <alignment horizontal="left" vertical="center" wrapText="1"/>
    </xf>
    <xf numFmtId="0" fontId="24" fillId="0" borderId="13" xfId="0" applyNumberFormat="1" applyFont="1" applyFill="1" applyBorder="1" applyAlignment="1">
      <alignment horizontal="center" vertical="center" wrapText="1"/>
    </xf>
    <xf numFmtId="0" fontId="23" fillId="0" borderId="14" xfId="0" applyNumberFormat="1" applyFont="1" applyFill="1" applyBorder="1" applyAlignment="1">
      <alignment vertical="center" wrapText="1"/>
    </xf>
    <xf numFmtId="0" fontId="24" fillId="0" borderId="14" xfId="0" applyNumberFormat="1" applyFont="1" applyFill="1" applyBorder="1" applyAlignment="1">
      <alignment horizontal="left" vertical="center" wrapText="1"/>
    </xf>
    <xf numFmtId="0" fontId="23" fillId="0" borderId="0" xfId="0" applyFont="1" applyFill="1" applyAlignment="1">
      <alignment/>
    </xf>
    <xf numFmtId="0" fontId="24" fillId="0" borderId="14" xfId="0" applyNumberFormat="1" applyFont="1" applyFill="1" applyBorder="1" applyAlignment="1">
      <alignment horizontal="center" vertical="center" wrapText="1"/>
    </xf>
    <xf numFmtId="0" fontId="29" fillId="0" borderId="10" xfId="0" applyFont="1" applyFill="1" applyBorder="1" applyAlignment="1">
      <alignment horizontal="center" vertical="center" wrapText="1"/>
    </xf>
    <xf numFmtId="0" fontId="29" fillId="0" borderId="10" xfId="0" applyNumberFormat="1" applyFont="1" applyFill="1" applyBorder="1" applyAlignment="1">
      <alignment horizontal="center" vertical="center" wrapText="1"/>
    </xf>
    <xf numFmtId="0" fontId="23" fillId="0" borderId="13" xfId="0" applyNumberFormat="1" applyFont="1" applyFill="1" applyBorder="1" applyAlignment="1">
      <alignment horizontal="center" vertical="center" wrapText="1"/>
    </xf>
    <xf numFmtId="0" fontId="23" fillId="0" borderId="13" xfId="0" applyNumberFormat="1" applyFont="1" applyFill="1" applyBorder="1" applyAlignment="1">
      <alignment horizontal="left" vertical="center" wrapText="1"/>
    </xf>
    <xf numFmtId="0" fontId="23" fillId="0" borderId="14" xfId="0" applyNumberFormat="1" applyFont="1" applyFill="1" applyBorder="1" applyAlignment="1">
      <alignment horizontal="center" vertical="center" wrapText="1"/>
    </xf>
    <xf numFmtId="0" fontId="23" fillId="0" borderId="14" xfId="0" applyNumberFormat="1" applyFont="1" applyFill="1" applyBorder="1" applyAlignment="1">
      <alignment horizontal="left" vertical="center" wrapText="1"/>
    </xf>
    <xf numFmtId="0" fontId="34" fillId="0" borderId="0" xfId="0" applyFont="1" applyFill="1" applyAlignment="1">
      <alignment horizontal="center"/>
    </xf>
    <xf numFmtId="0" fontId="35" fillId="0" borderId="16" xfId="0" applyFont="1" applyFill="1" applyBorder="1" applyAlignment="1">
      <alignment horizontal="center" vertical="center" wrapText="1"/>
    </xf>
    <xf numFmtId="0" fontId="23" fillId="0" borderId="16" xfId="0" applyNumberFormat="1" applyFont="1" applyFill="1" applyBorder="1" applyAlignment="1">
      <alignment vertical="center" wrapText="1"/>
    </xf>
    <xf numFmtId="0" fontId="23" fillId="0" borderId="16" xfId="0" applyNumberFormat="1" applyFont="1" applyFill="1" applyBorder="1" applyAlignment="1">
      <alignment horizontal="center" vertical="center" wrapText="1"/>
    </xf>
    <xf numFmtId="0" fontId="23" fillId="0" borderId="16" xfId="0" applyNumberFormat="1" applyFont="1" applyFill="1" applyBorder="1" applyAlignment="1">
      <alignment horizontal="left" vertical="center" wrapText="1"/>
    </xf>
    <xf numFmtId="0" fontId="35" fillId="0" borderId="15" xfId="0" applyFont="1" applyFill="1" applyBorder="1" applyAlignment="1">
      <alignment vertical="center" wrapText="1"/>
    </xf>
    <xf numFmtId="0" fontId="23" fillId="0" borderId="15" xfId="0" applyNumberFormat="1" applyFont="1" applyFill="1" applyBorder="1" applyAlignment="1">
      <alignment horizontal="center" vertical="center" wrapText="1"/>
    </xf>
    <xf numFmtId="0" fontId="35" fillId="0" borderId="15" xfId="0" applyFont="1" applyFill="1" applyBorder="1" applyAlignment="1">
      <alignment horizontal="center" vertical="center" wrapText="1"/>
    </xf>
    <xf numFmtId="0" fontId="22" fillId="0" borderId="10" xfId="0" applyFont="1" applyFill="1" applyBorder="1" applyAlignment="1">
      <alignment horizontal="center" vertical="center" wrapText="1"/>
    </xf>
    <xf numFmtId="0" fontId="22" fillId="0" borderId="10" xfId="0" applyNumberFormat="1" applyFont="1" applyFill="1" applyBorder="1" applyAlignment="1">
      <alignment horizontal="center" vertical="center" wrapText="1"/>
    </xf>
    <xf numFmtId="0" fontId="22" fillId="0" borderId="15" xfId="0" applyNumberFormat="1" applyFont="1" applyFill="1" applyBorder="1" applyAlignment="1">
      <alignment vertical="center" wrapText="1"/>
    </xf>
    <xf numFmtId="0" fontId="22" fillId="0" borderId="13" xfId="0" applyNumberFormat="1" applyFont="1" applyFill="1" applyBorder="1" applyAlignment="1">
      <alignment vertical="center" wrapText="1"/>
    </xf>
    <xf numFmtId="0" fontId="37" fillId="0" borderId="0" xfId="0" applyFont="1" applyFill="1" applyAlignment="1">
      <alignment/>
    </xf>
    <xf numFmtId="176" fontId="37" fillId="0" borderId="13" xfId="41" applyNumberFormat="1" applyFont="1" applyFill="1" applyBorder="1" applyAlignment="1">
      <alignment vertical="center" wrapText="1"/>
    </xf>
    <xf numFmtId="0" fontId="22" fillId="0" borderId="13" xfId="0" applyFont="1" applyFill="1" applyBorder="1" applyAlignment="1">
      <alignment horizontal="center" vertical="center" wrapText="1"/>
    </xf>
    <xf numFmtId="0" fontId="22" fillId="0" borderId="11" xfId="0" applyFont="1" applyFill="1" applyBorder="1" applyAlignment="1">
      <alignment horizontal="center" vertical="center" wrapText="1"/>
    </xf>
    <xf numFmtId="3" fontId="23" fillId="0" borderId="13" xfId="41" applyNumberFormat="1" applyFont="1" applyFill="1" applyBorder="1" applyAlignment="1">
      <alignment vertical="center" wrapText="1"/>
    </xf>
    <xf numFmtId="3" fontId="37" fillId="0" borderId="13" xfId="41" applyNumberFormat="1" applyFont="1" applyFill="1" applyBorder="1" applyAlignment="1">
      <alignment vertical="center" wrapText="1"/>
    </xf>
    <xf numFmtId="3" fontId="35" fillId="0" borderId="13" xfId="41" applyNumberFormat="1" applyFont="1" applyFill="1" applyBorder="1" applyAlignment="1">
      <alignment vertical="center" wrapText="1"/>
    </xf>
    <xf numFmtId="3" fontId="23" fillId="0" borderId="14" xfId="41" applyNumberFormat="1" applyFont="1" applyFill="1" applyBorder="1" applyAlignment="1">
      <alignment vertical="center" wrapText="1"/>
    </xf>
    <xf numFmtId="0" fontId="22" fillId="0" borderId="0" xfId="0" applyFont="1" applyFill="1" applyAlignment="1">
      <alignment horizontal="center"/>
    </xf>
    <xf numFmtId="0" fontId="23" fillId="0" borderId="0" xfId="0" applyFont="1" applyFill="1" applyAlignment="1">
      <alignment horizontal="center"/>
    </xf>
    <xf numFmtId="176" fontId="23" fillId="0" borderId="0" xfId="41" applyNumberFormat="1" applyFont="1" applyFill="1" applyAlignment="1">
      <alignment wrapText="1"/>
    </xf>
    <xf numFmtId="0" fontId="23" fillId="0" borderId="10" xfId="0" applyFont="1" applyBorder="1" applyAlignment="1">
      <alignment horizontal="center" vertical="center" wrapText="1"/>
    </xf>
    <xf numFmtId="0" fontId="27" fillId="0" borderId="0" xfId="0" applyFont="1" applyAlignment="1">
      <alignment vertical="center"/>
    </xf>
    <xf numFmtId="0" fontId="41" fillId="0" borderId="0" xfId="0" applyFont="1" applyAlignment="1">
      <alignment/>
    </xf>
    <xf numFmtId="0" fontId="45" fillId="0" borderId="10" xfId="0" applyFont="1" applyBorder="1" applyAlignment="1">
      <alignment wrapText="1"/>
    </xf>
    <xf numFmtId="0" fontId="45" fillId="0" borderId="10" xfId="0" applyFont="1" applyBorder="1" applyAlignment="1">
      <alignment horizontal="left" wrapText="1"/>
    </xf>
    <xf numFmtId="0" fontId="22" fillId="0" borderId="10" xfId="0" applyNumberFormat="1" applyFont="1" applyFill="1" applyBorder="1" applyAlignment="1">
      <alignment horizontal="center" vertical="center" wrapText="1"/>
    </xf>
    <xf numFmtId="176" fontId="22" fillId="0" borderId="0" xfId="41" applyNumberFormat="1" applyFont="1" applyAlignment="1">
      <alignment horizontal="center"/>
    </xf>
    <xf numFmtId="0" fontId="21" fillId="0" borderId="0" xfId="0" applyFont="1" applyAlignment="1">
      <alignment horizontal="center"/>
    </xf>
    <xf numFmtId="0" fontId="23" fillId="0" borderId="0" xfId="0" applyFont="1" applyAlignment="1">
      <alignment horizontal="center"/>
    </xf>
    <xf numFmtId="176" fontId="23" fillId="0" borderId="0" xfId="41" applyNumberFormat="1" applyFont="1" applyAlignment="1">
      <alignment horizontal="center" wrapText="1"/>
    </xf>
    <xf numFmtId="0" fontId="24" fillId="0" borderId="0" xfId="0" applyFont="1" applyAlignment="1">
      <alignment horizontal="justify" wrapText="1"/>
    </xf>
    <xf numFmtId="0" fontId="21" fillId="0" borderId="0" xfId="0" applyFont="1" applyBorder="1" applyAlignment="1">
      <alignment horizontal="center"/>
    </xf>
    <xf numFmtId="0" fontId="23" fillId="0" borderId="17" xfId="0" applyNumberFormat="1" applyFont="1" applyBorder="1" applyAlignment="1">
      <alignment horizontal="left" vertical="center" wrapText="1"/>
    </xf>
    <xf numFmtId="0" fontId="23" fillId="0" borderId="18" xfId="0" applyNumberFormat="1" applyFont="1" applyBorder="1" applyAlignment="1">
      <alignment horizontal="left" vertical="center" wrapText="1"/>
    </xf>
    <xf numFmtId="0" fontId="23" fillId="0" borderId="19" xfId="0" applyNumberFormat="1" applyFont="1" applyBorder="1" applyAlignment="1">
      <alignment horizontal="left" vertical="center" wrapText="1"/>
    </xf>
    <xf numFmtId="0" fontId="21" fillId="0" borderId="0" xfId="0" applyFont="1" applyAlignment="1">
      <alignment horizontal="center" wrapText="1"/>
    </xf>
    <xf numFmtId="0" fontId="23" fillId="0" borderId="0" xfId="0" applyFont="1" applyAlignment="1">
      <alignment horizontal="left"/>
    </xf>
    <xf numFmtId="0" fontId="22" fillId="0" borderId="0" xfId="0" applyFont="1" applyAlignment="1">
      <alignment horizontal="left"/>
    </xf>
    <xf numFmtId="176" fontId="21" fillId="0" borderId="0" xfId="0" applyNumberFormat="1" applyFont="1" applyFill="1" applyAlignment="1">
      <alignment horizontal="center"/>
    </xf>
    <xf numFmtId="0" fontId="38" fillId="0" borderId="0" xfId="0" applyFont="1" applyFill="1" applyAlignment="1">
      <alignment horizontal="center"/>
    </xf>
    <xf numFmtId="176" fontId="39" fillId="0" borderId="0" xfId="0" applyNumberFormat="1" applyFont="1" applyFill="1" applyAlignment="1">
      <alignment horizontal="center"/>
    </xf>
    <xf numFmtId="0" fontId="23" fillId="0" borderId="13" xfId="0" applyNumberFormat="1" applyFont="1" applyFill="1" applyBorder="1" applyAlignment="1">
      <alignment horizontal="left"/>
    </xf>
    <xf numFmtId="0" fontId="37" fillId="0" borderId="13" xfId="0" applyFont="1" applyFill="1" applyBorder="1" applyAlignment="1">
      <alignment horizontal="left"/>
    </xf>
    <xf numFmtId="0" fontId="23" fillId="0" borderId="15" xfId="0" applyNumberFormat="1" applyFont="1" applyFill="1" applyBorder="1" applyAlignment="1">
      <alignment horizontal="left"/>
    </xf>
    <xf numFmtId="0" fontId="37" fillId="0" borderId="15" xfId="0" applyFont="1" applyFill="1" applyBorder="1" applyAlignment="1">
      <alignment horizontal="left"/>
    </xf>
    <xf numFmtId="0" fontId="23" fillId="0" borderId="0" xfId="0" applyFont="1" applyFill="1" applyAlignment="1">
      <alignment horizontal="left"/>
    </xf>
    <xf numFmtId="0" fontId="22" fillId="0" borderId="0" xfId="0" applyFont="1" applyFill="1" applyAlignment="1">
      <alignment horizontal="left"/>
    </xf>
    <xf numFmtId="176" fontId="23" fillId="0" borderId="0" xfId="41" applyNumberFormat="1" applyFont="1" applyFill="1" applyAlignment="1">
      <alignment horizontal="center" wrapText="1"/>
    </xf>
    <xf numFmtId="176" fontId="22" fillId="0" borderId="0" xfId="41" applyNumberFormat="1" applyFont="1" applyFill="1" applyAlignment="1">
      <alignment horizontal="center"/>
    </xf>
    <xf numFmtId="0" fontId="22" fillId="0" borderId="10" xfId="0" applyFont="1" applyFill="1" applyBorder="1" applyAlignment="1">
      <alignment horizontal="center" vertical="center" wrapText="1"/>
    </xf>
    <xf numFmtId="0" fontId="37" fillId="0" borderId="10" xfId="0" applyFont="1" applyFill="1" applyBorder="1" applyAlignment="1">
      <alignment horizontal="center" vertic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omma 2" xfId="43"/>
    <cellStyle name="Currency" xfId="44"/>
    <cellStyle name="Currency [0]" xfId="45"/>
    <cellStyle name="Check Cell"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admin\Downloads\mau%20tt18-1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ẫu 3-tt19"/>
      <sheetName val="2-tt18"/>
      <sheetName val="mẫu 1 tt19"/>
      <sheetName val="mẫu 1 tt18"/>
      <sheetName val="Sheet2"/>
    </sheetNames>
    <sheetDataSet>
      <sheetData sheetId="2">
        <row r="38">
          <cell r="E38">
            <v>56.477</v>
          </cell>
          <cell r="G38">
            <v>152.146</v>
          </cell>
        </row>
        <row r="39">
          <cell r="E39">
            <v>0.7</v>
          </cell>
          <cell r="G39">
            <v>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G20"/>
  <sheetViews>
    <sheetView workbookViewId="0" topLeftCell="A7">
      <selection activeCell="A14" sqref="A14:E14"/>
    </sheetView>
  </sheetViews>
  <sheetFormatPr defaultColWidth="9.140625" defaultRowHeight="12.75"/>
  <cols>
    <col min="1" max="1" width="5.57421875" style="1" customWidth="1"/>
    <col min="2" max="2" width="32.8515625" style="1" bestFit="1" customWidth="1"/>
    <col min="3" max="3" width="12.140625" style="1" bestFit="1" customWidth="1"/>
    <col min="4" max="4" width="21.00390625" style="11" customWidth="1"/>
    <col min="5" max="5" width="18.57421875" style="3" customWidth="1"/>
    <col min="6" max="6" width="13.8515625" style="3" customWidth="1"/>
    <col min="7" max="7" width="12.421875" style="3" customWidth="1"/>
    <col min="8" max="16384" width="9.140625" style="1" customWidth="1"/>
  </cols>
  <sheetData>
    <row r="1" spans="1:5" ht="18" customHeight="1">
      <c r="A1" s="1" t="s">
        <v>97</v>
      </c>
      <c r="D1" s="112" t="s">
        <v>156</v>
      </c>
      <c r="E1" s="112"/>
    </row>
    <row r="2" spans="1:5" ht="18" customHeight="1">
      <c r="A2" s="4" t="s">
        <v>101</v>
      </c>
      <c r="D2" s="115" t="s">
        <v>105</v>
      </c>
      <c r="E2" s="115"/>
    </row>
    <row r="3" spans="1:5" ht="15.75">
      <c r="A3" s="4"/>
      <c r="D3" s="115"/>
      <c r="E3" s="115"/>
    </row>
    <row r="4" ht="18.75" customHeight="1">
      <c r="A4" s="4"/>
    </row>
    <row r="5" spans="1:5" ht="18.75">
      <c r="A5" s="113" t="s">
        <v>154</v>
      </c>
      <c r="B5" s="113"/>
      <c r="C5" s="113"/>
      <c r="D5" s="113"/>
      <c r="E5" s="113"/>
    </row>
    <row r="6" spans="1:5" ht="18" customHeight="1">
      <c r="A6" s="114"/>
      <c r="B6" s="114"/>
      <c r="C6" s="114"/>
      <c r="D6" s="114"/>
      <c r="E6" s="114"/>
    </row>
    <row r="7" spans="1:5" ht="31.5">
      <c r="A7" s="5" t="s">
        <v>54</v>
      </c>
      <c r="B7" s="5" t="s">
        <v>106</v>
      </c>
      <c r="C7" s="5" t="s">
        <v>102</v>
      </c>
      <c r="D7" s="12" t="s">
        <v>152</v>
      </c>
      <c r="E7" s="12" t="s">
        <v>103</v>
      </c>
    </row>
    <row r="8" spans="1:7" s="9" customFormat="1" ht="27" customHeight="1">
      <c r="A8" s="16">
        <v>1</v>
      </c>
      <c r="B8" s="15" t="s">
        <v>104</v>
      </c>
      <c r="C8" s="16" t="s">
        <v>107</v>
      </c>
      <c r="D8" s="17">
        <v>1661.666</v>
      </c>
      <c r="E8" s="17">
        <v>1528.153</v>
      </c>
      <c r="F8" s="10"/>
      <c r="G8" s="10"/>
    </row>
    <row r="9" spans="1:7" s="9" customFormat="1" ht="27" customHeight="1">
      <c r="A9" s="16">
        <v>2</v>
      </c>
      <c r="B9" s="15" t="s">
        <v>108</v>
      </c>
      <c r="C9" s="16" t="s">
        <v>107</v>
      </c>
      <c r="D9" s="17">
        <v>45.383</v>
      </c>
      <c r="E9" s="17">
        <v>32.822</v>
      </c>
      <c r="F9" s="10"/>
      <c r="G9" s="10"/>
    </row>
    <row r="10" spans="1:7" s="9" customFormat="1" ht="27" customHeight="1">
      <c r="A10" s="16">
        <v>3</v>
      </c>
      <c r="B10" s="15" t="s">
        <v>109</v>
      </c>
      <c r="C10" s="16" t="s">
        <v>107</v>
      </c>
      <c r="D10" s="17">
        <v>46.386</v>
      </c>
      <c r="E10" s="17">
        <v>42.455</v>
      </c>
      <c r="F10" s="10"/>
      <c r="G10" s="10"/>
    </row>
    <row r="12" spans="2:3" ht="16.5">
      <c r="B12" s="108" t="s">
        <v>218</v>
      </c>
      <c r="C12" s="6"/>
    </row>
    <row r="13" spans="1:5" ht="118.5" customHeight="1">
      <c r="A13" s="116" t="s">
        <v>220</v>
      </c>
      <c r="B13" s="116"/>
      <c r="C13" s="116"/>
      <c r="D13" s="116"/>
      <c r="E13" s="116"/>
    </row>
    <row r="14" spans="1:5" ht="90.75" customHeight="1">
      <c r="A14" s="116" t="s">
        <v>219</v>
      </c>
      <c r="B14" s="116"/>
      <c r="C14" s="116"/>
      <c r="D14" s="116"/>
      <c r="E14" s="116"/>
    </row>
    <row r="15" spans="1:5" ht="16.5" customHeight="1">
      <c r="A15" s="114"/>
      <c r="B15" s="114"/>
      <c r="C15" s="114"/>
      <c r="D15" s="114"/>
      <c r="E15" s="114"/>
    </row>
    <row r="16" spans="2:4" ht="16.5">
      <c r="B16" s="9"/>
      <c r="C16" s="8"/>
      <c r="D16" s="13"/>
    </row>
    <row r="17" spans="2:4" ht="16.5">
      <c r="B17" s="9"/>
      <c r="C17" s="9"/>
      <c r="D17" s="13"/>
    </row>
    <row r="18" spans="2:4" ht="16.5">
      <c r="B18" s="9"/>
      <c r="C18" s="9"/>
      <c r="D18" s="13"/>
    </row>
    <row r="19" spans="2:4" ht="16.5">
      <c r="B19" s="9"/>
      <c r="C19" s="9"/>
      <c r="D19" s="14"/>
    </row>
    <row r="20" spans="2:7" s="4" customFormat="1" ht="16.5">
      <c r="B20" s="7"/>
      <c r="C20" s="7"/>
      <c r="D20" s="14"/>
      <c r="F20" s="2"/>
      <c r="G20" s="2"/>
    </row>
  </sheetData>
  <mergeCells count="7">
    <mergeCell ref="A15:E15"/>
    <mergeCell ref="D1:E1"/>
    <mergeCell ref="D2:E3"/>
    <mergeCell ref="A5:E5"/>
    <mergeCell ref="A6:E6"/>
    <mergeCell ref="A13:E13"/>
    <mergeCell ref="A14:E14"/>
  </mergeCells>
  <printOptions/>
  <pageMargins left="0.83" right="0.27" top="0.7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G39"/>
  <sheetViews>
    <sheetView tabSelected="1" workbookViewId="0" topLeftCell="A34">
      <selection activeCell="C39" sqref="C39"/>
    </sheetView>
  </sheetViews>
  <sheetFormatPr defaultColWidth="9.140625" defaultRowHeight="12.75"/>
  <cols>
    <col min="1" max="1" width="5.140625" style="35" bestFit="1" customWidth="1"/>
    <col min="2" max="2" width="21.00390625" style="35" bestFit="1" customWidth="1"/>
    <col min="3" max="3" width="42.57421875" style="34" customWidth="1"/>
    <col min="4" max="4" width="17.00390625" style="34" bestFit="1" customWidth="1"/>
    <col min="5" max="5" width="14.00390625" style="34" customWidth="1"/>
    <col min="6" max="16384" width="9.140625" style="34" customWidth="1"/>
  </cols>
  <sheetData>
    <row r="1" spans="1:7" s="1" customFormat="1" ht="15.75">
      <c r="A1" s="122" t="s">
        <v>97</v>
      </c>
      <c r="B1" s="122"/>
      <c r="C1" s="122"/>
      <c r="D1" s="112" t="s">
        <v>157</v>
      </c>
      <c r="E1" s="112"/>
      <c r="F1" s="3"/>
      <c r="G1" s="3"/>
    </row>
    <row r="2" spans="1:7" s="1" customFormat="1" ht="15.75" customHeight="1">
      <c r="A2" s="123" t="s">
        <v>101</v>
      </c>
      <c r="B2" s="123"/>
      <c r="C2" s="123"/>
      <c r="D2" s="115" t="s">
        <v>105</v>
      </c>
      <c r="E2" s="115"/>
      <c r="F2" s="3"/>
      <c r="G2" s="3"/>
    </row>
    <row r="3" spans="1:7" s="1" customFormat="1" ht="35.25" customHeight="1">
      <c r="A3" s="31"/>
      <c r="B3" s="25"/>
      <c r="D3" s="115"/>
      <c r="E3" s="115"/>
      <c r="F3" s="3"/>
      <c r="G3" s="3"/>
    </row>
    <row r="4" spans="1:7" s="1" customFormat="1" ht="15.75">
      <c r="A4" s="31"/>
      <c r="B4" s="25"/>
      <c r="D4" s="26"/>
      <c r="E4" s="26"/>
      <c r="F4" s="3"/>
      <c r="G4" s="3"/>
    </row>
    <row r="5" spans="1:5" s="32" customFormat="1" ht="18.75">
      <c r="A5" s="121" t="s">
        <v>166</v>
      </c>
      <c r="B5" s="121"/>
      <c r="C5" s="121"/>
      <c r="D5" s="121"/>
      <c r="E5" s="121"/>
    </row>
    <row r="6" spans="1:5" s="32" customFormat="1" ht="18.75">
      <c r="A6" s="117"/>
      <c r="B6" s="117"/>
      <c r="C6" s="117"/>
      <c r="D6" s="117"/>
      <c r="E6" s="117"/>
    </row>
    <row r="7" spans="1:5" s="33" customFormat="1" ht="19.5" customHeight="1">
      <c r="A7" s="21" t="s">
        <v>54</v>
      </c>
      <c r="B7" s="22" t="s">
        <v>58</v>
      </c>
      <c r="C7" s="23" t="s">
        <v>98</v>
      </c>
      <c r="D7" s="22" t="s">
        <v>59</v>
      </c>
      <c r="E7" s="22" t="s">
        <v>111</v>
      </c>
    </row>
    <row r="8" spans="1:5" s="107" customFormat="1" ht="32.25" customHeight="1">
      <c r="A8" s="106" t="s">
        <v>117</v>
      </c>
      <c r="B8" s="118" t="s">
        <v>118</v>
      </c>
      <c r="C8" s="119"/>
      <c r="D8" s="119"/>
      <c r="E8" s="120"/>
    </row>
    <row r="9" spans="1:5" ht="35.25" customHeight="1">
      <c r="A9" s="59" t="s">
        <v>121</v>
      </c>
      <c r="B9" s="20" t="s">
        <v>94</v>
      </c>
      <c r="C9" s="19" t="s">
        <v>216</v>
      </c>
      <c r="D9" s="18" t="s">
        <v>99</v>
      </c>
      <c r="E9" s="24" t="s">
        <v>92</v>
      </c>
    </row>
    <row r="10" spans="1:5" s="33" customFormat="1" ht="78.75">
      <c r="A10" s="60" t="s">
        <v>122</v>
      </c>
      <c r="B10" s="28" t="s">
        <v>114</v>
      </c>
      <c r="C10" s="19" t="s">
        <v>113</v>
      </c>
      <c r="D10" s="28" t="s">
        <v>116</v>
      </c>
      <c r="E10" s="29" t="s">
        <v>124</v>
      </c>
    </row>
    <row r="11" spans="1:5" s="33" customFormat="1" ht="78.75">
      <c r="A11" s="60" t="s">
        <v>123</v>
      </c>
      <c r="B11" s="28" t="s">
        <v>115</v>
      </c>
      <c r="C11" s="19" t="s">
        <v>112</v>
      </c>
      <c r="D11" s="28" t="s">
        <v>116</v>
      </c>
      <c r="E11" s="27"/>
    </row>
    <row r="12" spans="1:5" s="107" customFormat="1" ht="28.5" customHeight="1">
      <c r="A12" s="106" t="s">
        <v>119</v>
      </c>
      <c r="B12" s="118" t="s">
        <v>120</v>
      </c>
      <c r="C12" s="119"/>
      <c r="D12" s="119"/>
      <c r="E12" s="120"/>
    </row>
    <row r="13" spans="1:5" ht="31.5">
      <c r="A13" s="59" t="s">
        <v>126</v>
      </c>
      <c r="B13" s="20" t="s">
        <v>125</v>
      </c>
      <c r="C13" s="19" t="s">
        <v>91</v>
      </c>
      <c r="D13" s="18" t="s">
        <v>100</v>
      </c>
      <c r="E13" s="24"/>
    </row>
    <row r="14" spans="1:5" ht="31.5">
      <c r="A14" s="59" t="s">
        <v>127</v>
      </c>
      <c r="B14" s="20" t="s">
        <v>95</v>
      </c>
      <c r="C14" s="19" t="s">
        <v>93</v>
      </c>
      <c r="D14" s="18" t="s">
        <v>100</v>
      </c>
      <c r="E14" s="24"/>
    </row>
    <row r="15" spans="1:5" ht="31.5">
      <c r="A15" s="59" t="s">
        <v>128</v>
      </c>
      <c r="B15" s="20" t="s">
        <v>55</v>
      </c>
      <c r="C15" s="19" t="s">
        <v>217</v>
      </c>
      <c r="D15" s="18" t="s">
        <v>100</v>
      </c>
      <c r="E15" s="24"/>
    </row>
    <row r="16" spans="1:5" ht="31.5">
      <c r="A16" s="59" t="s">
        <v>129</v>
      </c>
      <c r="B16" s="20" t="s">
        <v>160</v>
      </c>
      <c r="C16" s="19" t="s">
        <v>93</v>
      </c>
      <c r="D16" s="18" t="s">
        <v>100</v>
      </c>
      <c r="E16" s="24"/>
    </row>
    <row r="17" spans="1:5" ht="31.5">
      <c r="A17" s="59" t="s">
        <v>130</v>
      </c>
      <c r="B17" s="20" t="s">
        <v>56</v>
      </c>
      <c r="C17" s="19" t="s">
        <v>57</v>
      </c>
      <c r="D17" s="18" t="s">
        <v>100</v>
      </c>
      <c r="E17" s="24"/>
    </row>
    <row r="18" spans="1:5" ht="33" customHeight="1">
      <c r="A18" s="59" t="s">
        <v>131</v>
      </c>
      <c r="B18" s="20" t="s">
        <v>158</v>
      </c>
      <c r="C18" s="19" t="s">
        <v>159</v>
      </c>
      <c r="D18" s="18" t="s">
        <v>100</v>
      </c>
      <c r="E18" s="24"/>
    </row>
    <row r="19" spans="1:5" ht="31.5">
      <c r="A19" s="59" t="s">
        <v>132</v>
      </c>
      <c r="B19" s="20" t="s">
        <v>96</v>
      </c>
      <c r="C19" s="19" t="s">
        <v>90</v>
      </c>
      <c r="D19" s="18" t="s">
        <v>100</v>
      </c>
      <c r="E19" s="24"/>
    </row>
    <row r="20" spans="1:5" ht="31.5">
      <c r="A20" s="59" t="s">
        <v>133</v>
      </c>
      <c r="B20" s="20" t="s">
        <v>60</v>
      </c>
      <c r="C20" s="19" t="s">
        <v>61</v>
      </c>
      <c r="D20" s="18" t="s">
        <v>62</v>
      </c>
      <c r="E20" s="24"/>
    </row>
    <row r="21" spans="1:5" ht="47.25">
      <c r="A21" s="59" t="s">
        <v>134</v>
      </c>
      <c r="B21" s="20" t="s">
        <v>63</v>
      </c>
      <c r="C21" s="19" t="s">
        <v>64</v>
      </c>
      <c r="D21" s="18" t="s">
        <v>62</v>
      </c>
      <c r="E21" s="24"/>
    </row>
    <row r="22" spans="1:5" ht="49.5" customHeight="1">
      <c r="A22" s="59" t="s">
        <v>135</v>
      </c>
      <c r="B22" s="20" t="s">
        <v>65</v>
      </c>
      <c r="C22" s="19" t="s">
        <v>66</v>
      </c>
      <c r="D22" s="18" t="s">
        <v>62</v>
      </c>
      <c r="E22" s="24"/>
    </row>
    <row r="23" spans="1:5" ht="31.5">
      <c r="A23" s="59" t="s">
        <v>136</v>
      </c>
      <c r="B23" s="20" t="s">
        <v>67</v>
      </c>
      <c r="C23" s="19" t="s">
        <v>68</v>
      </c>
      <c r="D23" s="18" t="s">
        <v>62</v>
      </c>
      <c r="E23" s="24"/>
    </row>
    <row r="24" spans="1:5" ht="31.5">
      <c r="A24" s="59" t="s">
        <v>137</v>
      </c>
      <c r="B24" s="20" t="s">
        <v>69</v>
      </c>
      <c r="C24" s="19" t="s">
        <v>70</v>
      </c>
      <c r="D24" s="18" t="s">
        <v>62</v>
      </c>
      <c r="E24" s="24"/>
    </row>
    <row r="25" spans="1:5" ht="64.5" customHeight="1">
      <c r="A25" s="59" t="s">
        <v>138</v>
      </c>
      <c r="B25" s="20" t="s">
        <v>71</v>
      </c>
      <c r="C25" s="109" t="s">
        <v>72</v>
      </c>
      <c r="D25" s="18" t="s">
        <v>62</v>
      </c>
      <c r="E25" s="24"/>
    </row>
    <row r="26" spans="1:5" ht="47.25">
      <c r="A26" s="59" t="s">
        <v>139</v>
      </c>
      <c r="B26" s="20" t="s">
        <v>73</v>
      </c>
      <c r="C26" s="19" t="s">
        <v>74</v>
      </c>
      <c r="D26" s="18" t="s">
        <v>62</v>
      </c>
      <c r="E26" s="24"/>
    </row>
    <row r="27" spans="1:5" ht="47.25">
      <c r="A27" s="59" t="s">
        <v>140</v>
      </c>
      <c r="B27" s="20" t="s">
        <v>89</v>
      </c>
      <c r="C27" s="19" t="s">
        <v>206</v>
      </c>
      <c r="D27" s="18" t="s">
        <v>62</v>
      </c>
      <c r="E27" s="36"/>
    </row>
    <row r="28" spans="1:5" ht="31.5">
      <c r="A28" s="59" t="s">
        <v>141</v>
      </c>
      <c r="B28" s="20" t="s">
        <v>75</v>
      </c>
      <c r="C28" s="19" t="s">
        <v>76</v>
      </c>
      <c r="D28" s="18" t="s">
        <v>62</v>
      </c>
      <c r="E28" s="24"/>
    </row>
    <row r="29" spans="1:5" ht="31.5">
      <c r="A29" s="59" t="s">
        <v>142</v>
      </c>
      <c r="B29" s="20" t="s">
        <v>77</v>
      </c>
      <c r="C29" s="19" t="s">
        <v>78</v>
      </c>
      <c r="D29" s="18" t="s">
        <v>62</v>
      </c>
      <c r="E29" s="24"/>
    </row>
    <row r="30" spans="1:5" ht="47.25">
      <c r="A30" s="59" t="s">
        <v>143</v>
      </c>
      <c r="B30" s="20" t="s">
        <v>79</v>
      </c>
      <c r="C30" s="19" t="s">
        <v>80</v>
      </c>
      <c r="D30" s="18" t="s">
        <v>62</v>
      </c>
      <c r="E30" s="24"/>
    </row>
    <row r="31" spans="1:5" ht="31.5">
      <c r="A31" s="59" t="s">
        <v>144</v>
      </c>
      <c r="B31" s="20" t="s">
        <v>81</v>
      </c>
      <c r="C31" s="19" t="s">
        <v>82</v>
      </c>
      <c r="D31" s="18" t="s">
        <v>62</v>
      </c>
      <c r="E31" s="24"/>
    </row>
    <row r="32" spans="1:5" ht="47.25">
      <c r="A32" s="59" t="s">
        <v>145</v>
      </c>
      <c r="B32" s="20" t="s">
        <v>83</v>
      </c>
      <c r="C32" s="19" t="s">
        <v>84</v>
      </c>
      <c r="D32" s="18" t="s">
        <v>62</v>
      </c>
      <c r="E32" s="24"/>
    </row>
    <row r="33" spans="1:5" ht="31.5">
      <c r="A33" s="59" t="s">
        <v>146</v>
      </c>
      <c r="B33" s="20" t="s">
        <v>85</v>
      </c>
      <c r="C33" s="19" t="s">
        <v>86</v>
      </c>
      <c r="D33" s="18" t="s">
        <v>62</v>
      </c>
      <c r="E33" s="24"/>
    </row>
    <row r="34" spans="1:5" ht="31.5">
      <c r="A34" s="59" t="s">
        <v>147</v>
      </c>
      <c r="B34" s="20" t="s">
        <v>208</v>
      </c>
      <c r="C34" s="19" t="s">
        <v>165</v>
      </c>
      <c r="D34" s="18" t="s">
        <v>164</v>
      </c>
      <c r="E34" s="24"/>
    </row>
    <row r="35" spans="1:5" ht="63">
      <c r="A35" s="59" t="s">
        <v>148</v>
      </c>
      <c r="B35" s="20" t="s">
        <v>162</v>
      </c>
      <c r="C35" s="19" t="s">
        <v>163</v>
      </c>
      <c r="D35" s="18" t="s">
        <v>164</v>
      </c>
      <c r="E35" s="24"/>
    </row>
    <row r="36" spans="1:5" ht="34.5" customHeight="1">
      <c r="A36" s="59" t="s">
        <v>149</v>
      </c>
      <c r="B36" s="20" t="s">
        <v>161</v>
      </c>
      <c r="C36" s="109" t="s">
        <v>88</v>
      </c>
      <c r="D36" s="18" t="s">
        <v>62</v>
      </c>
      <c r="E36" s="24"/>
    </row>
    <row r="37" spans="1:5" ht="34.5" customHeight="1">
      <c r="A37" s="59" t="s">
        <v>150</v>
      </c>
      <c r="B37" s="20" t="s">
        <v>87</v>
      </c>
      <c r="C37" s="110" t="s">
        <v>88</v>
      </c>
      <c r="D37" s="18" t="s">
        <v>62</v>
      </c>
      <c r="E37" s="24"/>
    </row>
    <row r="38" spans="1:5" ht="35.25" customHeight="1">
      <c r="A38" s="59" t="s">
        <v>151</v>
      </c>
      <c r="B38" s="20" t="s">
        <v>203</v>
      </c>
      <c r="C38" s="19" t="s">
        <v>204</v>
      </c>
      <c r="D38" s="18" t="s">
        <v>164</v>
      </c>
      <c r="E38" s="24"/>
    </row>
    <row r="39" spans="1:5" ht="35.25" customHeight="1">
      <c r="A39" s="59" t="s">
        <v>153</v>
      </c>
      <c r="B39" s="20" t="s">
        <v>207</v>
      </c>
      <c r="C39" s="19" t="s">
        <v>205</v>
      </c>
      <c r="D39" s="18" t="s">
        <v>62</v>
      </c>
      <c r="E39" s="36"/>
    </row>
  </sheetData>
  <mergeCells count="8">
    <mergeCell ref="A6:E6"/>
    <mergeCell ref="B8:E8"/>
    <mergeCell ref="B12:E12"/>
    <mergeCell ref="D1:E1"/>
    <mergeCell ref="D2:E3"/>
    <mergeCell ref="A5:E5"/>
    <mergeCell ref="A1:C1"/>
    <mergeCell ref="A2:C2"/>
  </mergeCells>
  <printOptions/>
  <pageMargins left="0.36" right="0.2362204724409449" top="0.6" bottom="0.53" header="0.2362204724409449" footer="0.5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I25"/>
  <sheetViews>
    <sheetView showGridLines="0" zoomScalePageLayoutView="0" workbookViewId="0" topLeftCell="A1">
      <selection activeCell="D23" sqref="D23"/>
    </sheetView>
  </sheetViews>
  <sheetFormatPr defaultColWidth="9.140625" defaultRowHeight="12.75"/>
  <cols>
    <col min="1" max="1" width="6.140625" style="68" customWidth="1"/>
    <col min="2" max="2" width="23.00390625" style="37" bestFit="1" customWidth="1"/>
    <col min="3" max="3" width="25.57421875" style="37" bestFit="1" customWidth="1"/>
    <col min="4" max="4" width="20.28125" style="37" bestFit="1" customWidth="1"/>
    <col min="5" max="5" width="8.57421875" style="37" customWidth="1"/>
    <col min="6" max="6" width="15.00390625" style="37" bestFit="1" customWidth="1"/>
    <col min="7" max="7" width="14.421875" style="37" customWidth="1"/>
    <col min="8" max="8" width="15.00390625" style="37" bestFit="1" customWidth="1"/>
    <col min="9" max="9" width="12.8515625" style="37" customWidth="1"/>
    <col min="10" max="16384" width="9.140625" style="37" customWidth="1"/>
  </cols>
  <sheetData>
    <row r="1" spans="1:9" s="1" customFormat="1" ht="15.75">
      <c r="A1" s="122" t="s">
        <v>97</v>
      </c>
      <c r="B1" s="122"/>
      <c r="C1" s="122"/>
      <c r="F1" s="112" t="s">
        <v>167</v>
      </c>
      <c r="G1" s="112"/>
      <c r="H1" s="112"/>
      <c r="I1" s="112"/>
    </row>
    <row r="2" spans="1:9" s="1" customFormat="1" ht="15.75" customHeight="1">
      <c r="A2" s="123" t="s">
        <v>101</v>
      </c>
      <c r="B2" s="123"/>
      <c r="C2" s="123"/>
      <c r="F2" s="115" t="s">
        <v>105</v>
      </c>
      <c r="G2" s="115"/>
      <c r="H2" s="115"/>
      <c r="I2" s="115"/>
    </row>
    <row r="3" spans="1:9" s="1" customFormat="1" ht="15.75">
      <c r="A3" s="31"/>
      <c r="B3" s="25"/>
      <c r="F3" s="115"/>
      <c r="G3" s="115"/>
      <c r="H3" s="115"/>
      <c r="I3" s="115"/>
    </row>
    <row r="5" spans="1:9" s="61" customFormat="1" ht="18.75" customHeight="1">
      <c r="A5" s="124" t="s">
        <v>194</v>
      </c>
      <c r="B5" s="125"/>
      <c r="C5" s="125"/>
      <c r="D5" s="125"/>
      <c r="E5" s="125"/>
      <c r="F5" s="125"/>
      <c r="G5" s="125"/>
      <c r="H5" s="125"/>
      <c r="I5" s="125"/>
    </row>
    <row r="6" spans="1:9" s="61" customFormat="1" ht="18" customHeight="1">
      <c r="A6" s="126" t="s">
        <v>195</v>
      </c>
      <c r="B6" s="125"/>
      <c r="C6" s="125"/>
      <c r="D6" s="125"/>
      <c r="E6" s="125"/>
      <c r="F6" s="125"/>
      <c r="G6" s="125"/>
      <c r="H6" s="125"/>
      <c r="I6" s="125"/>
    </row>
    <row r="8" spans="1:9" s="56" customFormat="1" ht="52.5" customHeight="1">
      <c r="A8" s="77" t="s">
        <v>54</v>
      </c>
      <c r="B8" s="78" t="s">
        <v>168</v>
      </c>
      <c r="C8" s="78" t="s">
        <v>169</v>
      </c>
      <c r="D8" s="78" t="s">
        <v>170</v>
      </c>
      <c r="E8" s="78" t="s">
        <v>171</v>
      </c>
      <c r="F8" s="78" t="s">
        <v>48</v>
      </c>
      <c r="G8" s="78" t="s">
        <v>47</v>
      </c>
      <c r="H8" s="78" t="s">
        <v>46</v>
      </c>
      <c r="I8" s="78" t="s">
        <v>45</v>
      </c>
    </row>
    <row r="9" spans="1:9" s="44" customFormat="1" ht="17.25" customHeight="1">
      <c r="A9" s="63">
        <v>1</v>
      </c>
      <c r="B9" s="69" t="s">
        <v>172</v>
      </c>
      <c r="C9" s="69" t="s">
        <v>173</v>
      </c>
      <c r="D9" s="70" t="s">
        <v>174</v>
      </c>
      <c r="E9" s="62">
        <v>7.78</v>
      </c>
      <c r="F9" s="64">
        <f>31*1.5</f>
        <v>46.5</v>
      </c>
      <c r="G9" s="65"/>
      <c r="H9" s="64">
        <v>5.8125</v>
      </c>
      <c r="I9" s="64">
        <v>52.3125</v>
      </c>
    </row>
    <row r="10" spans="1:9" s="38" customFormat="1" ht="17.25" customHeight="1">
      <c r="A10" s="41">
        <v>2</v>
      </c>
      <c r="B10" s="71" t="s">
        <v>175</v>
      </c>
      <c r="C10" s="71" t="s">
        <v>176</v>
      </c>
      <c r="D10" s="72" t="s">
        <v>174</v>
      </c>
      <c r="E10" s="40">
        <v>7.78</v>
      </c>
      <c r="F10" s="42">
        <f>31*1.5</f>
        <v>46.5</v>
      </c>
      <c r="G10" s="45"/>
      <c r="H10" s="42">
        <v>5.8125</v>
      </c>
      <c r="I10" s="42">
        <v>52.3125</v>
      </c>
    </row>
    <row r="11" spans="1:9" s="44" customFormat="1" ht="17.25" customHeight="1">
      <c r="A11" s="41">
        <v>3</v>
      </c>
      <c r="B11" s="71" t="s">
        <v>177</v>
      </c>
      <c r="C11" s="71" t="s">
        <v>176</v>
      </c>
      <c r="D11" s="72" t="s">
        <v>174</v>
      </c>
      <c r="E11" s="40">
        <v>7.3</v>
      </c>
      <c r="F11" s="42">
        <f>27*1.5</f>
        <v>40.5</v>
      </c>
      <c r="G11" s="43"/>
      <c r="H11" s="42">
        <v>5.0625</v>
      </c>
      <c r="I11" s="42">
        <v>45.5625</v>
      </c>
    </row>
    <row r="12" spans="1:9" s="44" customFormat="1" ht="17.25" customHeight="1">
      <c r="A12" s="41">
        <v>4</v>
      </c>
      <c r="B12" s="71" t="s">
        <v>178</v>
      </c>
      <c r="C12" s="71" t="s">
        <v>176</v>
      </c>
      <c r="D12" s="72" t="s">
        <v>174</v>
      </c>
      <c r="E12" s="40">
        <v>7.3</v>
      </c>
      <c r="F12" s="42">
        <f>27*1.5</f>
        <v>40.5</v>
      </c>
      <c r="G12" s="43"/>
      <c r="H12" s="42">
        <v>5.8125</v>
      </c>
      <c r="I12" s="42">
        <v>52.3125</v>
      </c>
    </row>
    <row r="13" spans="1:9" s="44" customFormat="1" ht="17.25" customHeight="1">
      <c r="A13" s="41">
        <v>5</v>
      </c>
      <c r="B13" s="71" t="s">
        <v>179</v>
      </c>
      <c r="C13" s="71" t="s">
        <v>180</v>
      </c>
      <c r="D13" s="72" t="s">
        <v>174</v>
      </c>
      <c r="E13" s="40">
        <v>7.45</v>
      </c>
      <c r="F13" s="42">
        <f>30*1.5</f>
        <v>45</v>
      </c>
      <c r="G13" s="43"/>
      <c r="H13" s="42">
        <v>5.34375</v>
      </c>
      <c r="I13" s="42">
        <v>48.09375</v>
      </c>
    </row>
    <row r="14" spans="1:9" s="44" customFormat="1" ht="17.25" customHeight="1">
      <c r="A14" s="41">
        <v>6</v>
      </c>
      <c r="B14" s="71" t="s">
        <v>181</v>
      </c>
      <c r="C14" s="71" t="s">
        <v>182</v>
      </c>
      <c r="D14" s="72" t="s">
        <v>174</v>
      </c>
      <c r="E14" s="40">
        <v>6.97</v>
      </c>
      <c r="F14" s="42">
        <f aca="true" t="shared" si="0" ref="F14:F19">27*1.5</f>
        <v>40.5</v>
      </c>
      <c r="G14" s="43"/>
      <c r="H14" s="42">
        <v>5.0625</v>
      </c>
      <c r="I14" s="42">
        <v>45.5625</v>
      </c>
    </row>
    <row r="15" spans="1:9" s="44" customFormat="1" ht="17.25" customHeight="1">
      <c r="A15" s="41">
        <v>7</v>
      </c>
      <c r="B15" s="71" t="s">
        <v>183</v>
      </c>
      <c r="C15" s="71" t="s">
        <v>182</v>
      </c>
      <c r="D15" s="72" t="s">
        <v>174</v>
      </c>
      <c r="E15" s="40">
        <v>6.97</v>
      </c>
      <c r="F15" s="42">
        <f t="shared" si="0"/>
        <v>40.5</v>
      </c>
      <c r="G15" s="43"/>
      <c r="H15" s="42">
        <v>5.0625</v>
      </c>
      <c r="I15" s="42">
        <v>45.5625</v>
      </c>
    </row>
    <row r="16" spans="1:9" s="38" customFormat="1" ht="17.25" customHeight="1">
      <c r="A16" s="41">
        <v>8</v>
      </c>
      <c r="B16" s="71" t="s">
        <v>184</v>
      </c>
      <c r="C16" s="71" t="s">
        <v>182</v>
      </c>
      <c r="D16" s="72" t="s">
        <v>174</v>
      </c>
      <c r="E16" s="40">
        <v>6.97</v>
      </c>
      <c r="F16" s="42">
        <f t="shared" si="0"/>
        <v>40.5</v>
      </c>
      <c r="G16" s="45"/>
      <c r="H16" s="42">
        <v>5.0625</v>
      </c>
      <c r="I16" s="42">
        <v>45.5625</v>
      </c>
    </row>
    <row r="17" spans="1:9" s="44" customFormat="1" ht="17.25" customHeight="1">
      <c r="A17" s="41">
        <v>9</v>
      </c>
      <c r="B17" s="71" t="s">
        <v>185</v>
      </c>
      <c r="C17" s="71" t="s">
        <v>186</v>
      </c>
      <c r="D17" s="72" t="s">
        <v>174</v>
      </c>
      <c r="E17" s="40">
        <v>6.97</v>
      </c>
      <c r="F17" s="42">
        <f t="shared" si="0"/>
        <v>40.5</v>
      </c>
      <c r="G17" s="43"/>
      <c r="H17" s="42">
        <v>5.0625</v>
      </c>
      <c r="I17" s="42">
        <v>45.5625</v>
      </c>
    </row>
    <row r="18" spans="1:9" s="44" customFormat="1" ht="17.25" customHeight="1">
      <c r="A18" s="41">
        <v>10</v>
      </c>
      <c r="B18" s="71" t="s">
        <v>187</v>
      </c>
      <c r="C18" s="71" t="s">
        <v>186</v>
      </c>
      <c r="D18" s="72" t="s">
        <v>174</v>
      </c>
      <c r="E18" s="40">
        <v>6.97</v>
      </c>
      <c r="F18" s="42">
        <f t="shared" si="0"/>
        <v>40.5</v>
      </c>
      <c r="G18" s="43"/>
      <c r="H18" s="42">
        <v>5.0625</v>
      </c>
      <c r="I18" s="42">
        <v>45.5625</v>
      </c>
    </row>
    <row r="19" spans="1:9" s="44" customFormat="1" ht="17.25" customHeight="1">
      <c r="A19" s="41">
        <v>11</v>
      </c>
      <c r="B19" s="71" t="s">
        <v>188</v>
      </c>
      <c r="C19" s="71" t="s">
        <v>186</v>
      </c>
      <c r="D19" s="72" t="s">
        <v>174</v>
      </c>
      <c r="E19" s="40">
        <v>5.92</v>
      </c>
      <c r="F19" s="42">
        <f t="shared" si="0"/>
        <v>40.5</v>
      </c>
      <c r="G19" s="43"/>
      <c r="H19" s="42">
        <v>5.0625</v>
      </c>
      <c r="I19" s="42">
        <v>45.5625</v>
      </c>
    </row>
    <row r="20" spans="1:9" s="44" customFormat="1" ht="17.25" customHeight="1">
      <c r="A20" s="41">
        <v>12</v>
      </c>
      <c r="B20" s="71" t="s">
        <v>189</v>
      </c>
      <c r="C20" s="71" t="s">
        <v>190</v>
      </c>
      <c r="D20" s="72" t="s">
        <v>174</v>
      </c>
      <c r="E20" s="40">
        <v>6.97</v>
      </c>
      <c r="F20" s="42">
        <f>25*1.5</f>
        <v>37.5</v>
      </c>
      <c r="G20" s="46"/>
      <c r="H20" s="42">
        <v>5.0625</v>
      </c>
      <c r="I20" s="42">
        <v>45.5625</v>
      </c>
    </row>
    <row r="21" spans="1:9" s="44" customFormat="1" ht="17.25" customHeight="1">
      <c r="A21" s="41">
        <v>13</v>
      </c>
      <c r="B21" s="71" t="s">
        <v>191</v>
      </c>
      <c r="C21" s="71" t="s">
        <v>192</v>
      </c>
      <c r="D21" s="72" t="s">
        <v>221</v>
      </c>
      <c r="E21" s="40"/>
      <c r="F21" s="40"/>
      <c r="G21" s="40">
        <v>8.1</v>
      </c>
      <c r="H21" s="42">
        <v>1.0125</v>
      </c>
      <c r="I21" s="42">
        <v>9.1125</v>
      </c>
    </row>
    <row r="22" spans="1:9" ht="17.25" customHeight="1">
      <c r="A22" s="66">
        <v>14</v>
      </c>
      <c r="B22" s="73" t="s">
        <v>193</v>
      </c>
      <c r="C22" s="74" t="s">
        <v>192</v>
      </c>
      <c r="D22" s="76" t="s">
        <v>221</v>
      </c>
      <c r="E22" s="47"/>
      <c r="F22" s="47"/>
      <c r="G22" s="47">
        <v>0.4725</v>
      </c>
      <c r="H22" s="48">
        <v>0.0590625</v>
      </c>
      <c r="I22" s="48">
        <v>0.5315625</v>
      </c>
    </row>
    <row r="23" spans="1:6" ht="12.75">
      <c r="A23" s="67"/>
      <c r="B23" s="49"/>
      <c r="C23" s="49"/>
      <c r="D23" s="49"/>
      <c r="E23" s="49"/>
      <c r="F23" s="49"/>
    </row>
    <row r="24" spans="1:6" ht="15">
      <c r="A24" s="67"/>
      <c r="B24" s="49"/>
      <c r="C24" s="49"/>
      <c r="D24" s="50"/>
      <c r="E24" s="49"/>
      <c r="F24" s="49"/>
    </row>
    <row r="25" spans="1:6" ht="16.5">
      <c r="A25" s="57"/>
      <c r="B25" s="49"/>
      <c r="C25" s="49"/>
      <c r="D25" s="49"/>
      <c r="E25" s="49"/>
      <c r="F25" s="49"/>
    </row>
  </sheetData>
  <sheetProtection/>
  <mergeCells count="6">
    <mergeCell ref="A5:I5"/>
    <mergeCell ref="A6:I6"/>
    <mergeCell ref="F1:I1"/>
    <mergeCell ref="F2:I3"/>
    <mergeCell ref="A1:C1"/>
    <mergeCell ref="A2:C2"/>
  </mergeCells>
  <printOptions/>
  <pageMargins left="0.41" right="0.41" top="0.64" bottom="0.75" header="0.3" footer="0.3"/>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G22"/>
  <sheetViews>
    <sheetView workbookViewId="0" topLeftCell="A16">
      <selection activeCell="E59" sqref="E59"/>
    </sheetView>
  </sheetViews>
  <sheetFormatPr defaultColWidth="9.140625" defaultRowHeight="12.75"/>
  <cols>
    <col min="1" max="1" width="5.421875" style="83" customWidth="1"/>
    <col min="2" max="2" width="18.00390625" style="44" bestFit="1" customWidth="1"/>
    <col min="3" max="3" width="11.57421875" style="44" bestFit="1" customWidth="1"/>
    <col min="4" max="4" width="14.00390625" style="44" customWidth="1"/>
    <col min="5" max="5" width="48.140625" style="44" customWidth="1"/>
    <col min="6" max="6" width="9.8515625" style="44" customWidth="1"/>
    <col min="7" max="7" width="10.28125" style="44" customWidth="1"/>
    <col min="8" max="8" width="9.7109375" style="44" customWidth="1"/>
    <col min="9" max="16384" width="9.140625" style="44" customWidth="1"/>
  </cols>
  <sheetData>
    <row r="1" spans="1:7" s="1" customFormat="1" ht="15.75">
      <c r="A1" s="122" t="s">
        <v>97</v>
      </c>
      <c r="B1" s="122"/>
      <c r="C1" s="122"/>
      <c r="D1" s="122"/>
      <c r="E1" s="30" t="s">
        <v>196</v>
      </c>
      <c r="F1" s="3"/>
      <c r="G1" s="3"/>
    </row>
    <row r="2" spans="1:7" s="1" customFormat="1" ht="15.75" customHeight="1">
      <c r="A2" s="123" t="s">
        <v>101</v>
      </c>
      <c r="B2" s="123"/>
      <c r="C2" s="123"/>
      <c r="D2" s="123"/>
      <c r="E2" s="115" t="s">
        <v>105</v>
      </c>
      <c r="F2" s="3"/>
      <c r="G2" s="3"/>
    </row>
    <row r="3" spans="1:7" s="1" customFormat="1" ht="15.75">
      <c r="A3" s="31"/>
      <c r="B3" s="25"/>
      <c r="D3" s="39"/>
      <c r="E3" s="115"/>
      <c r="F3" s="3"/>
      <c r="G3" s="3"/>
    </row>
    <row r="5" spans="1:5" ht="23.25" customHeight="1">
      <c r="A5" s="124" t="s">
        <v>11</v>
      </c>
      <c r="B5" s="125"/>
      <c r="C5" s="125"/>
      <c r="D5" s="125"/>
      <c r="E5" s="125"/>
    </row>
    <row r="7" spans="1:5" s="51" customFormat="1" ht="37.5" customHeight="1">
      <c r="A7" s="91" t="s">
        <v>54</v>
      </c>
      <c r="B7" s="92" t="s">
        <v>197</v>
      </c>
      <c r="C7" s="92" t="s">
        <v>169</v>
      </c>
      <c r="D7" s="92" t="s">
        <v>12</v>
      </c>
      <c r="E7" s="92" t="s">
        <v>198</v>
      </c>
    </row>
    <row r="8" spans="1:5" ht="28.5" customHeight="1">
      <c r="A8" s="129" t="s">
        <v>14</v>
      </c>
      <c r="B8" s="130"/>
      <c r="C8" s="130"/>
      <c r="D8" s="130"/>
      <c r="E8" s="130"/>
    </row>
    <row r="9" spans="1:5" s="54" customFormat="1" ht="94.5" customHeight="1">
      <c r="A9" s="53">
        <v>1</v>
      </c>
      <c r="B9" s="55" t="s">
        <v>172</v>
      </c>
      <c r="C9" s="79" t="s">
        <v>199</v>
      </c>
      <c r="D9" s="79" t="s">
        <v>200</v>
      </c>
      <c r="E9" s="80" t="s">
        <v>13</v>
      </c>
    </row>
    <row r="10" spans="1:5" ht="85.5" customHeight="1">
      <c r="A10" s="53">
        <v>2</v>
      </c>
      <c r="B10" s="55" t="s">
        <v>178</v>
      </c>
      <c r="C10" s="79" t="s">
        <v>201</v>
      </c>
      <c r="D10" s="79" t="s">
        <v>202</v>
      </c>
      <c r="E10" s="80" t="s">
        <v>215</v>
      </c>
    </row>
    <row r="11" spans="1:5" ht="25.5" customHeight="1">
      <c r="A11" s="127" t="s">
        <v>15</v>
      </c>
      <c r="B11" s="128"/>
      <c r="C11" s="128"/>
      <c r="D11" s="128"/>
      <c r="E11" s="128"/>
    </row>
    <row r="12" spans="1:5" ht="97.5" customHeight="1">
      <c r="A12" s="53">
        <v>3</v>
      </c>
      <c r="B12" s="55" t="s">
        <v>50</v>
      </c>
      <c r="C12" s="79" t="s">
        <v>49</v>
      </c>
      <c r="D12" s="79" t="s">
        <v>212</v>
      </c>
      <c r="E12" s="55" t="s">
        <v>51</v>
      </c>
    </row>
    <row r="13" spans="1:5" ht="33" customHeight="1">
      <c r="A13" s="127" t="s">
        <v>16</v>
      </c>
      <c r="B13" s="128"/>
      <c r="C13" s="128"/>
      <c r="D13" s="128"/>
      <c r="E13" s="128"/>
    </row>
    <row r="14" spans="1:5" ht="86.25" customHeight="1">
      <c r="A14" s="53">
        <v>1</v>
      </c>
      <c r="B14" s="55" t="s">
        <v>181</v>
      </c>
      <c r="C14" s="79" t="s">
        <v>52</v>
      </c>
      <c r="D14" s="79" t="s">
        <v>53</v>
      </c>
      <c r="E14" s="80" t="s">
        <v>0</v>
      </c>
    </row>
    <row r="15" spans="1:5" ht="57.75" customHeight="1">
      <c r="A15" s="53">
        <v>2</v>
      </c>
      <c r="B15" s="55" t="s">
        <v>184</v>
      </c>
      <c r="C15" s="79" t="s">
        <v>52</v>
      </c>
      <c r="D15" s="79" t="s">
        <v>1</v>
      </c>
      <c r="E15" s="80" t="s">
        <v>2</v>
      </c>
    </row>
    <row r="16" spans="1:5" ht="63" customHeight="1">
      <c r="A16" s="53">
        <v>3</v>
      </c>
      <c r="B16" s="55" t="s">
        <v>183</v>
      </c>
      <c r="C16" s="79" t="s">
        <v>52</v>
      </c>
      <c r="D16" s="79" t="s">
        <v>213</v>
      </c>
      <c r="E16" s="80" t="s">
        <v>211</v>
      </c>
    </row>
    <row r="17" spans="1:5" ht="27" customHeight="1">
      <c r="A17" s="127" t="s">
        <v>17</v>
      </c>
      <c r="B17" s="128"/>
      <c r="C17" s="128"/>
      <c r="D17" s="128"/>
      <c r="E17" s="128"/>
    </row>
    <row r="18" spans="1:5" ht="62.25" customHeight="1">
      <c r="A18" s="84">
        <v>1</v>
      </c>
      <c r="B18" s="85" t="s">
        <v>189</v>
      </c>
      <c r="C18" s="86" t="s">
        <v>3</v>
      </c>
      <c r="D18" s="86" t="s">
        <v>4</v>
      </c>
      <c r="E18" s="87" t="s">
        <v>5</v>
      </c>
    </row>
    <row r="19" spans="1:5" ht="30.75" customHeight="1">
      <c r="A19" s="127" t="s">
        <v>18</v>
      </c>
      <c r="B19" s="128"/>
      <c r="C19" s="128"/>
      <c r="D19" s="128"/>
      <c r="E19" s="128"/>
    </row>
    <row r="20" spans="1:5" ht="59.25" customHeight="1">
      <c r="A20" s="58">
        <v>1</v>
      </c>
      <c r="B20" s="73" t="s">
        <v>6</v>
      </c>
      <c r="C20" s="81" t="s">
        <v>7</v>
      </c>
      <c r="D20" s="81" t="s">
        <v>8</v>
      </c>
      <c r="E20" s="82" t="s">
        <v>9</v>
      </c>
    </row>
    <row r="21" spans="1:5" ht="61.5" customHeight="1">
      <c r="A21" s="58">
        <v>2</v>
      </c>
      <c r="B21" s="73" t="s">
        <v>187</v>
      </c>
      <c r="C21" s="81" t="s">
        <v>7</v>
      </c>
      <c r="D21" s="81" t="s">
        <v>10</v>
      </c>
      <c r="E21" s="82" t="s">
        <v>210</v>
      </c>
    </row>
    <row r="22" spans="1:5" ht="61.5" customHeight="1">
      <c r="A22" s="58">
        <v>3</v>
      </c>
      <c r="B22" s="73" t="s">
        <v>191</v>
      </c>
      <c r="C22" s="81" t="s">
        <v>209</v>
      </c>
      <c r="D22" s="81" t="s">
        <v>200</v>
      </c>
      <c r="E22" s="82" t="s">
        <v>214</v>
      </c>
    </row>
    <row r="23" ht="15" customHeight="1"/>
    <row r="24" ht="15" customHeight="1"/>
  </sheetData>
  <mergeCells count="9">
    <mergeCell ref="A19:E19"/>
    <mergeCell ref="A5:E5"/>
    <mergeCell ref="A8:E8"/>
    <mergeCell ref="A11:E11"/>
    <mergeCell ref="A13:E13"/>
    <mergeCell ref="E2:E3"/>
    <mergeCell ref="A1:D1"/>
    <mergeCell ref="A2:D2"/>
    <mergeCell ref="A17:E17"/>
  </mergeCells>
  <printOptions/>
  <pageMargins left="0.44" right="0.22" top="0.7874015748031497" bottom="1.18" header="0.7480314960629921"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G23"/>
  <sheetViews>
    <sheetView workbookViewId="0" topLeftCell="A1">
      <selection activeCell="B23" sqref="B23"/>
    </sheetView>
  </sheetViews>
  <sheetFormatPr defaultColWidth="9.140625" defaultRowHeight="12.75"/>
  <cols>
    <col min="1" max="1" width="7.421875" style="44" customWidth="1"/>
    <col min="2" max="2" width="43.7109375" style="44" customWidth="1"/>
    <col min="3" max="3" width="14.7109375" style="44" customWidth="1"/>
    <col min="4" max="4" width="13.8515625" style="44" customWidth="1"/>
    <col min="5" max="5" width="16.28125" style="44" customWidth="1"/>
    <col min="6" max="7" width="16.57421875" style="44" customWidth="1"/>
    <col min="8" max="8" width="9.8515625" style="44" customWidth="1"/>
    <col min="9" max="9" width="9.7109375" style="44" customWidth="1"/>
    <col min="10" max="16384" width="9.140625" style="44" customWidth="1"/>
  </cols>
  <sheetData>
    <row r="1" spans="1:7" s="75" customFormat="1" ht="15.75">
      <c r="A1" s="131" t="s">
        <v>97</v>
      </c>
      <c r="B1" s="131"/>
      <c r="C1" s="131"/>
      <c r="D1" s="131"/>
      <c r="E1" s="134" t="s">
        <v>44</v>
      </c>
      <c r="F1" s="134"/>
      <c r="G1" s="134"/>
    </row>
    <row r="2" spans="1:7" s="75" customFormat="1" ht="15.75" customHeight="1">
      <c r="A2" s="132" t="s">
        <v>101</v>
      </c>
      <c r="B2" s="132"/>
      <c r="C2" s="132"/>
      <c r="D2" s="132"/>
      <c r="E2" s="133" t="s">
        <v>105</v>
      </c>
      <c r="F2" s="133"/>
      <c r="G2" s="133"/>
    </row>
    <row r="3" spans="1:7" s="75" customFormat="1" ht="15.75">
      <c r="A3" s="103"/>
      <c r="B3" s="104"/>
      <c r="D3" s="105"/>
      <c r="E3" s="133"/>
      <c r="F3" s="133"/>
      <c r="G3" s="133"/>
    </row>
    <row r="4" ht="15" customHeight="1"/>
    <row r="5" spans="1:7" ht="23.25" customHeight="1">
      <c r="A5" s="124" t="s">
        <v>41</v>
      </c>
      <c r="B5" s="125"/>
      <c r="C5" s="125"/>
      <c r="D5" s="125"/>
      <c r="E5" s="125"/>
      <c r="F5" s="125"/>
      <c r="G5" s="125"/>
    </row>
    <row r="6" ht="15" customHeight="1"/>
    <row r="7" spans="1:7" s="51" customFormat="1" ht="15.75">
      <c r="A7" s="135" t="s">
        <v>54</v>
      </c>
      <c r="B7" s="111" t="s">
        <v>106</v>
      </c>
      <c r="C7" s="111" t="s">
        <v>19</v>
      </c>
      <c r="D7" s="111" t="s">
        <v>43</v>
      </c>
      <c r="E7" s="136"/>
      <c r="F7" s="111" t="s">
        <v>42</v>
      </c>
      <c r="G7" s="136"/>
    </row>
    <row r="8" spans="1:7" s="51" customFormat="1" ht="15.75">
      <c r="A8" s="136"/>
      <c r="B8" s="136"/>
      <c r="C8" s="136"/>
      <c r="D8" s="92" t="s">
        <v>20</v>
      </c>
      <c r="E8" s="92" t="s">
        <v>23</v>
      </c>
      <c r="F8" s="92" t="s">
        <v>20</v>
      </c>
      <c r="G8" s="92" t="s">
        <v>23</v>
      </c>
    </row>
    <row r="9" spans="1:7" s="54" customFormat="1" ht="30" customHeight="1">
      <c r="A9" s="98" t="s">
        <v>117</v>
      </c>
      <c r="B9" s="93" t="s">
        <v>21</v>
      </c>
      <c r="C9" s="88"/>
      <c r="D9" s="88"/>
      <c r="E9" s="89" t="s">
        <v>24</v>
      </c>
      <c r="F9" s="90"/>
      <c r="G9" s="89" t="s">
        <v>25</v>
      </c>
    </row>
    <row r="10" spans="1:7" s="95" customFormat="1" ht="27" customHeight="1">
      <c r="A10" s="97" t="s">
        <v>119</v>
      </c>
      <c r="B10" s="94" t="s">
        <v>22</v>
      </c>
      <c r="C10" s="52"/>
      <c r="D10" s="96"/>
      <c r="E10" s="96"/>
      <c r="F10" s="96"/>
      <c r="G10" s="96"/>
    </row>
    <row r="11" spans="1:7" s="54" customFormat="1" ht="17.25" customHeight="1">
      <c r="A11" s="53">
        <v>1</v>
      </c>
      <c r="B11" s="55" t="s">
        <v>26</v>
      </c>
      <c r="C11" s="55" t="s">
        <v>110</v>
      </c>
      <c r="D11" s="99">
        <v>600</v>
      </c>
      <c r="E11" s="99">
        <v>585</v>
      </c>
      <c r="F11" s="99">
        <v>600</v>
      </c>
      <c r="G11" s="99">
        <v>603</v>
      </c>
    </row>
    <row r="12" spans="1:7" s="54" customFormat="1" ht="17.25" customHeight="1">
      <c r="A12" s="53">
        <v>2</v>
      </c>
      <c r="B12" s="55" t="s">
        <v>27</v>
      </c>
      <c r="C12" s="55" t="s">
        <v>28</v>
      </c>
      <c r="D12" s="99">
        <f>D13/D11/12*1000</f>
        <v>10916.418055555556</v>
      </c>
      <c r="E12" s="99">
        <f>E13/E11/12*1000</f>
        <v>11713.267094017096</v>
      </c>
      <c r="F12" s="99">
        <f>F13/F11/12*1000</f>
        <v>12528.594444444443</v>
      </c>
      <c r="G12" s="99">
        <f>G13/G11/12*1000</f>
        <v>13443.695411829742</v>
      </c>
    </row>
    <row r="13" spans="1:7" s="54" customFormat="1" ht="17.25" customHeight="1">
      <c r="A13" s="53">
        <v>3</v>
      </c>
      <c r="B13" s="55" t="s">
        <v>29</v>
      </c>
      <c r="C13" s="55" t="s">
        <v>30</v>
      </c>
      <c r="D13" s="99">
        <v>78598.21</v>
      </c>
      <c r="E13" s="99">
        <v>82227.13500000001</v>
      </c>
      <c r="F13" s="99">
        <v>90205.88</v>
      </c>
      <c r="G13" s="99">
        <v>97278.58</v>
      </c>
    </row>
    <row r="14" spans="1:7" s="54" customFormat="1" ht="31.5">
      <c r="A14" s="53">
        <v>4</v>
      </c>
      <c r="B14" s="55" t="s">
        <v>31</v>
      </c>
      <c r="C14" s="55" t="s">
        <v>30</v>
      </c>
      <c r="D14" s="99">
        <v>19649.5525</v>
      </c>
      <c r="E14" s="99">
        <v>20556.783750000002</v>
      </c>
      <c r="F14" s="99">
        <v>22551.47</v>
      </c>
      <c r="G14" s="99">
        <v>24319.645</v>
      </c>
    </row>
    <row r="15" spans="1:7" s="54" customFormat="1" ht="17.25" customHeight="1">
      <c r="A15" s="53">
        <v>5</v>
      </c>
      <c r="B15" s="55" t="s">
        <v>32</v>
      </c>
      <c r="C15" s="55" t="s">
        <v>28</v>
      </c>
      <c r="D15" s="99">
        <f>(D13+D14)/D11/12*1000</f>
        <v>13645.522569444445</v>
      </c>
      <c r="E15" s="99">
        <f>(E13+E14)/E11/12*1000</f>
        <v>14641.583867521369</v>
      </c>
      <c r="F15" s="99">
        <f>(F13+F14)/F11/12*1000</f>
        <v>15660.743055555557</v>
      </c>
      <c r="G15" s="99">
        <f>(G13+G14)/G11/12*1000</f>
        <v>16804.619264787176</v>
      </c>
    </row>
    <row r="16" spans="1:7" s="95" customFormat="1" ht="25.5" customHeight="1">
      <c r="A16" s="97" t="s">
        <v>155</v>
      </c>
      <c r="B16" s="94" t="s">
        <v>33</v>
      </c>
      <c r="C16" s="52"/>
      <c r="D16" s="100"/>
      <c r="E16" s="100"/>
      <c r="F16" s="100"/>
      <c r="G16" s="100"/>
    </row>
    <row r="17" spans="1:7" s="54" customFormat="1" ht="19.5" customHeight="1">
      <c r="A17" s="53">
        <v>1</v>
      </c>
      <c r="B17" s="55" t="s">
        <v>34</v>
      </c>
      <c r="C17" s="55" t="s">
        <v>110</v>
      </c>
      <c r="D17" s="101">
        <v>8</v>
      </c>
      <c r="E17" s="101">
        <v>7</v>
      </c>
      <c r="F17" s="101">
        <v>6</v>
      </c>
      <c r="G17" s="101">
        <v>9</v>
      </c>
    </row>
    <row r="18" spans="1:7" s="54" customFormat="1" ht="19.5" customHeight="1">
      <c r="A18" s="53">
        <v>2</v>
      </c>
      <c r="B18" s="55" t="s">
        <v>35</v>
      </c>
      <c r="C18" s="55" t="s">
        <v>36</v>
      </c>
      <c r="D18" s="101">
        <v>20.334297297297297</v>
      </c>
      <c r="E18" s="101">
        <v>20.334297297297297</v>
      </c>
      <c r="F18" s="101">
        <v>27.347826086956523</v>
      </c>
      <c r="G18" s="101">
        <v>27.66</v>
      </c>
    </row>
    <row r="19" spans="1:7" s="54" customFormat="1" ht="19.5" customHeight="1">
      <c r="A19" s="53">
        <v>3</v>
      </c>
      <c r="B19" s="55" t="s">
        <v>37</v>
      </c>
      <c r="C19" s="55" t="s">
        <v>30</v>
      </c>
      <c r="D19" s="101">
        <v>2591.547</v>
      </c>
      <c r="E19" s="101">
        <v>2527.58</v>
      </c>
      <c r="F19" s="101">
        <v>2521.95</v>
      </c>
      <c r="G19" s="101">
        <v>4203.27</v>
      </c>
    </row>
    <row r="20" spans="1:7" s="54" customFormat="1" ht="19.5" customHeight="1">
      <c r="A20" s="53">
        <v>4</v>
      </c>
      <c r="B20" s="55" t="s">
        <v>27</v>
      </c>
      <c r="C20" s="55" t="s">
        <v>30</v>
      </c>
      <c r="D20" s="101">
        <v>33.081111111111106</v>
      </c>
      <c r="E20" s="101">
        <v>33.081111111111106</v>
      </c>
      <c r="F20" s="101">
        <v>36.55</v>
      </c>
      <c r="G20" s="101">
        <v>41.49</v>
      </c>
    </row>
    <row r="21" spans="1:7" s="54" customFormat="1" ht="19.5" customHeight="1">
      <c r="A21" s="53">
        <v>5</v>
      </c>
      <c r="B21" s="55" t="s">
        <v>38</v>
      </c>
      <c r="C21" s="55" t="s">
        <v>30</v>
      </c>
      <c r="D21" s="101">
        <v>323.94</v>
      </c>
      <c r="E21" s="101">
        <v>235.153</v>
      </c>
      <c r="F21" s="101">
        <v>315.24375</v>
      </c>
      <c r="G21" s="101">
        <v>525.40875</v>
      </c>
    </row>
    <row r="22" spans="1:7" s="54" customFormat="1" ht="19.5" customHeight="1">
      <c r="A22" s="53">
        <v>6</v>
      </c>
      <c r="B22" s="55" t="s">
        <v>39</v>
      </c>
      <c r="C22" s="55" t="s">
        <v>30</v>
      </c>
      <c r="D22" s="101">
        <v>0</v>
      </c>
      <c r="E22" s="101">
        <f>'[1]mẫu 1 tt19'!$E$38+'[1]mẫu 1 tt19'!$E$39</f>
        <v>57.177</v>
      </c>
      <c r="F22" s="101">
        <v>0</v>
      </c>
      <c r="G22" s="101">
        <f>'[1]mẫu 1 tt19'!$G$38+'[1]mẫu 1 tt19'!$G$39</f>
        <v>153.146</v>
      </c>
    </row>
    <row r="23" spans="1:7" s="54" customFormat="1" ht="19.5" customHeight="1">
      <c r="A23" s="58">
        <v>7</v>
      </c>
      <c r="B23" s="73" t="s">
        <v>40</v>
      </c>
      <c r="C23" s="73" t="s">
        <v>36</v>
      </c>
      <c r="D23" s="102">
        <f>(D22+D19+D21)/D17/12</f>
        <v>30.369656250000002</v>
      </c>
      <c r="E23" s="102">
        <f>(E22+E19+E21)/E17/12</f>
        <v>33.57035714285714</v>
      </c>
      <c r="F23" s="102">
        <f>(F22+F19+F21)/F17/12</f>
        <v>39.40546875</v>
      </c>
      <c r="G23" s="102">
        <f>(G22+G19+G21)/G17/12</f>
        <v>45.20208101851852</v>
      </c>
    </row>
    <row r="24" ht="17.25" customHeight="1"/>
  </sheetData>
  <mergeCells count="10">
    <mergeCell ref="A5:G5"/>
    <mergeCell ref="A7:A8"/>
    <mergeCell ref="B7:B8"/>
    <mergeCell ref="C7:C8"/>
    <mergeCell ref="D7:E7"/>
    <mergeCell ref="F7:G7"/>
    <mergeCell ref="A1:D1"/>
    <mergeCell ref="A2:D2"/>
    <mergeCell ref="E2:G3"/>
    <mergeCell ref="E1:G1"/>
  </mergeCells>
  <printOptions/>
  <pageMargins left="0.89" right="0.75" top="0.54" bottom="1" header="0.5" footer="0.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mrsthai</dc:creator>
  <cp:keywords/>
  <dc:description/>
  <cp:lastModifiedBy>admin</cp:lastModifiedBy>
  <cp:lastPrinted>2015-06-15T09:48:50Z</cp:lastPrinted>
  <dcterms:created xsi:type="dcterms:W3CDTF">2011-02-09T06:16:17Z</dcterms:created>
  <dcterms:modified xsi:type="dcterms:W3CDTF">2015-06-19T04:09:25Z</dcterms:modified>
  <cp:category/>
  <cp:version/>
  <cp:contentType/>
  <cp:contentStatus/>
</cp:coreProperties>
</file>